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.WIN-6DIUG156N40\Desktop\"/>
    </mc:Choice>
  </mc:AlternateContent>
  <bookViews>
    <workbookView xWindow="0" yWindow="0" windowWidth="28800" windowHeight="11685" tabRatio="5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J101" i="1" l="1"/>
  <c r="I101" i="1"/>
  <c r="H101" i="1"/>
  <c r="G101" i="1"/>
  <c r="F101" i="1"/>
  <c r="E101" i="1"/>
  <c r="J98" i="1"/>
  <c r="I98" i="1"/>
  <c r="H98" i="1"/>
  <c r="G98" i="1"/>
  <c r="G102" i="1" s="1"/>
  <c r="F98" i="1"/>
  <c r="E98" i="1"/>
  <c r="J92" i="1"/>
  <c r="J102" i="1" s="1"/>
  <c r="I92" i="1"/>
  <c r="H92" i="1"/>
  <c r="F92" i="1"/>
  <c r="F102" i="1" s="1"/>
  <c r="E92" i="1"/>
  <c r="J91" i="1"/>
  <c r="I91" i="1"/>
  <c r="H91" i="1"/>
  <c r="G91" i="1"/>
  <c r="F91" i="1"/>
  <c r="E91" i="1"/>
  <c r="E102" i="1" l="1"/>
  <c r="H102" i="1"/>
  <c r="I102" i="1"/>
  <c r="J65" i="1"/>
  <c r="I65" i="1"/>
  <c r="H65" i="1"/>
  <c r="E65" i="1"/>
  <c r="J60" i="1"/>
  <c r="J66" i="1" s="1"/>
  <c r="I60" i="1"/>
  <c r="I66" i="1" s="1"/>
  <c r="H60" i="1"/>
  <c r="H66" i="1" s="1"/>
  <c r="G60" i="1"/>
  <c r="G66" i="1" s="1"/>
  <c r="F60" i="1"/>
  <c r="F66" i="1" s="1"/>
  <c r="E60" i="1"/>
  <c r="E66" i="1" l="1"/>
  <c r="J53" i="1"/>
  <c r="I53" i="1"/>
  <c r="H53" i="1"/>
  <c r="G53" i="1"/>
  <c r="F53" i="1"/>
  <c r="E53" i="1"/>
  <c r="J50" i="1"/>
  <c r="I50" i="1"/>
  <c r="H50" i="1"/>
  <c r="G50" i="1"/>
  <c r="F50" i="1"/>
  <c r="E50" i="1"/>
  <c r="J44" i="1"/>
  <c r="I44" i="1"/>
  <c r="H44" i="1"/>
  <c r="G44" i="1"/>
  <c r="F44" i="1"/>
  <c r="E44" i="1"/>
  <c r="E54" i="1" s="1"/>
  <c r="J43" i="1"/>
  <c r="I43" i="1"/>
  <c r="H43" i="1"/>
  <c r="G43" i="1"/>
  <c r="F43" i="1"/>
  <c r="E43" i="1"/>
  <c r="G54" i="1" l="1"/>
  <c r="I54" i="1"/>
  <c r="F54" i="1"/>
  <c r="H54" i="1"/>
  <c r="J54" i="1"/>
  <c r="G25" i="1"/>
  <c r="F25" i="1"/>
  <c r="J16" i="1"/>
  <c r="I16" i="1"/>
  <c r="H16" i="1"/>
  <c r="G16" i="1"/>
  <c r="J15" i="1"/>
  <c r="I15" i="1"/>
  <c r="H15" i="1"/>
  <c r="G15" i="1"/>
  <c r="F15" i="1"/>
  <c r="F16" i="1"/>
  <c r="G26" i="1" l="1"/>
  <c r="F26" i="1"/>
  <c r="J25" i="1"/>
  <c r="I25" i="1"/>
  <c r="E16" i="1"/>
  <c r="J26" i="1"/>
  <c r="I26" i="1"/>
  <c r="H26" i="1"/>
  <c r="E15" i="1"/>
  <c r="E26" i="1" s="1"/>
  <c r="J85" i="1" l="1"/>
  <c r="I85" i="1"/>
  <c r="H85" i="1"/>
  <c r="G85" i="1"/>
  <c r="F85" i="1"/>
  <c r="E85" i="1"/>
  <c r="J81" i="1"/>
  <c r="I81" i="1"/>
  <c r="H81" i="1"/>
  <c r="G81" i="1"/>
  <c r="F81" i="1"/>
  <c r="E81" i="1"/>
  <c r="J74" i="1"/>
  <c r="I74" i="1"/>
  <c r="H74" i="1"/>
  <c r="G74" i="1"/>
  <c r="F74" i="1"/>
  <c r="F105" i="1" s="1"/>
  <c r="E74" i="1"/>
  <c r="J73" i="1"/>
  <c r="I73" i="1"/>
  <c r="H73" i="1"/>
  <c r="G73" i="1"/>
  <c r="F73" i="1"/>
  <c r="E73" i="1"/>
  <c r="G86" i="1" l="1"/>
  <c r="F86" i="1"/>
  <c r="E86" i="1"/>
  <c r="I86" i="1"/>
  <c r="H86" i="1"/>
  <c r="J86" i="1"/>
  <c r="F36" i="1"/>
  <c r="J32" i="1"/>
  <c r="I32" i="1"/>
  <c r="H32" i="1"/>
  <c r="G32" i="1"/>
  <c r="F32" i="1"/>
  <c r="L15" i="1" l="1"/>
  <c r="E32" i="1"/>
  <c r="L105" i="1"/>
  <c r="K105" i="1"/>
  <c r="J106" i="1"/>
  <c r="I106" i="1"/>
  <c r="H106" i="1"/>
  <c r="G106" i="1"/>
  <c r="F106" i="1"/>
  <c r="E106" i="1"/>
  <c r="F103" i="1"/>
  <c r="J36" i="1"/>
  <c r="I36" i="1"/>
  <c r="H36" i="1"/>
  <c r="G36" i="1"/>
  <c r="E36" i="1"/>
  <c r="F37" i="1"/>
  <c r="L25" i="1"/>
  <c r="K25" i="1"/>
  <c r="L16" i="1"/>
  <c r="K16" i="1"/>
  <c r="K15" i="1"/>
  <c r="F104" i="1" l="1"/>
  <c r="F107" i="1" s="1"/>
  <c r="E105" i="1"/>
  <c r="J104" i="1"/>
  <c r="G37" i="1"/>
  <c r="I104" i="1"/>
  <c r="H104" i="1"/>
  <c r="G104" i="1"/>
  <c r="H37" i="1"/>
  <c r="E37" i="1"/>
  <c r="I37" i="1"/>
  <c r="I105" i="1"/>
  <c r="H105" i="1"/>
  <c r="G105" i="1"/>
  <c r="I103" i="1"/>
  <c r="E103" i="1"/>
  <c r="J103" i="1"/>
  <c r="G103" i="1"/>
  <c r="H103" i="1"/>
  <c r="E104" i="1"/>
  <c r="J37" i="1"/>
  <c r="J105" i="1"/>
  <c r="I107" i="1" l="1"/>
  <c r="E107" i="1"/>
  <c r="J107" i="1"/>
  <c r="H107" i="1"/>
  <c r="G107" i="1"/>
</calcChain>
</file>

<file path=xl/sharedStrings.xml><?xml version="1.0" encoding="utf-8"?>
<sst xmlns="http://schemas.openxmlformats.org/spreadsheetml/2006/main" count="252" uniqueCount="77">
  <si>
    <t>№
п/п</t>
  </si>
  <si>
    <t>Код и наименование специальности (профессии)</t>
  </si>
  <si>
    <t>Форма 
получения образования</t>
  </si>
  <si>
    <t>Образование
 для поступления</t>
  </si>
  <si>
    <t>За счет средств 
бюджета ЧР</t>
  </si>
  <si>
    <t>По договорам 
с оплатой стоимости обучения</t>
  </si>
  <si>
    <t>план 
приема</t>
  </si>
  <si>
    <t>подано заявлений</t>
  </si>
  <si>
    <t xml:space="preserve">план
приема </t>
  </si>
  <si>
    <t>всего</t>
  </si>
  <si>
    <t xml:space="preserve"> из них 
оригиналы</t>
  </si>
  <si>
    <t>из них 
оригиналы</t>
  </si>
  <si>
    <t>Специальности</t>
  </si>
  <si>
    <t>9 классов</t>
  </si>
  <si>
    <t>23.02.07. Техническое обслуживание и ремонт автотранспортных средств</t>
  </si>
  <si>
    <t>11 классов</t>
  </si>
  <si>
    <t>35.02.18 Технология переработки древесины</t>
  </si>
  <si>
    <t>35.02.16. Эксплуатация и ремонт сельскохозяйственной техники и оборудования</t>
  </si>
  <si>
    <t>на базе 11 кл. - 1</t>
  </si>
  <si>
    <t>Всего по специальностям</t>
  </si>
  <si>
    <t xml:space="preserve">Профессии </t>
  </si>
  <si>
    <t xml:space="preserve">08.01.27. Мастер общестроительных работ </t>
  </si>
  <si>
    <t>15.01.05 Сварщик (ручной и частично механизированной сварки (наплавки)</t>
  </si>
  <si>
    <t>29.01.33. Мастер по изготовлению швейных изделий</t>
  </si>
  <si>
    <t>35.01.27 Мастер сельскохозяйственного производства</t>
  </si>
  <si>
    <t xml:space="preserve">Всего по профессиям </t>
  </si>
  <si>
    <t>Всего по Цивильску</t>
  </si>
  <si>
    <t xml:space="preserve">35.02.16. Эксплуатация и ремонт сельскохозяйственной техники и оборудования </t>
  </si>
  <si>
    <t>23.01.17. Мастер по ремонту и обслуживанию автомобилей</t>
  </si>
  <si>
    <t>Всего по ОСП п. Кугеси</t>
  </si>
  <si>
    <t>Заочная</t>
  </si>
  <si>
    <t>35.02.16 Эксплуатация и ремонт сельскохозяйственной техники и оборудования</t>
  </si>
  <si>
    <t>Очная</t>
  </si>
  <si>
    <t>23.01.17 Мастер по ремонту и обслуживанию автомобилей</t>
  </si>
  <si>
    <t>35.01.26 Мастер растениводства</t>
  </si>
  <si>
    <t>43.01.09 Повар, кондитер</t>
  </si>
  <si>
    <t>11442 Водитель автомобиля категории «С»</t>
  </si>
  <si>
    <t>12680 Каменщик</t>
  </si>
  <si>
    <t>свидетельство об обучении</t>
  </si>
  <si>
    <t>Всего по программам профессионального обучения</t>
  </si>
  <si>
    <t>Всего по ОСП г. Ядрин</t>
  </si>
  <si>
    <t>35.02.16 Электротехнические системы в агропромышленном комплексе (АПК)</t>
  </si>
  <si>
    <t>Всего по ОСП с. Батырево</t>
  </si>
  <si>
    <t xml:space="preserve">35.02.18 Технология переработки  древесины  </t>
  </si>
  <si>
    <t>35.02.01. Лесное и лесопарковое хозяйство</t>
  </si>
  <si>
    <t>08.01.2024 Мастер столярно-плотничных, паркетных и стекольных работ</t>
  </si>
  <si>
    <t>9, 11 классы</t>
  </si>
  <si>
    <t>18880 Столяр строительный</t>
  </si>
  <si>
    <t>16675 Повар</t>
  </si>
  <si>
    <t>19601 Швея</t>
  </si>
  <si>
    <t>Всего по ОСП г. Мариинский Посад</t>
  </si>
  <si>
    <t>ИТОГО:</t>
  </si>
  <si>
    <t>35.01.19 Мастер садово-паркового и ландшафтного строительства</t>
  </si>
  <si>
    <t>9, 11 классов</t>
  </si>
  <si>
    <t>Итого по колледжу специальности</t>
  </si>
  <si>
    <t>Итого по колледжу по программам профессионального обучения</t>
  </si>
  <si>
    <t xml:space="preserve">Итого по колледжу профессии </t>
  </si>
  <si>
    <t>Всего по ОСП п. Вурнары</t>
  </si>
  <si>
    <t xml:space="preserve">Обособленное структурное подразделение:  Чебоксарский район, поселок городского типа  Кугеси, улица Первомайская, дом 20   </t>
  </si>
  <si>
    <t>Обособленное структурное подразделение: город Ядрин, улица 50 лет Октября, дом 71 "г"</t>
  </si>
  <si>
    <t>Обособленное структурное подразделение: село Батырево, улица Карла Маркса, дом 65/1</t>
  </si>
  <si>
    <t>Обособленное структурное подразделение: город Мариинский Посад, улица Лазо, дом 76</t>
  </si>
  <si>
    <t>Обособленное структурное подразделение: поселок городского типа  Вурнары, улица Ленина, дом 59</t>
  </si>
  <si>
    <t>08.01.27 Мастер общестроительных работ</t>
  </si>
  <si>
    <t>09.01.04 Наладчик аппаратных и программных средств инфокоммуникационных систем</t>
  </si>
  <si>
    <t>9 классы</t>
  </si>
  <si>
    <t>35.02.20 Технология производства, первичной переработки и хранения сельскохозяйственной продукции</t>
  </si>
  <si>
    <t>19.02.12 Технология продуктов питания животного происхождения</t>
  </si>
  <si>
    <t xml:space="preserve">36.02.01 Ветеринария </t>
  </si>
  <si>
    <t>18103 Садовник</t>
  </si>
  <si>
    <t>заочная</t>
  </si>
  <si>
    <t>29.02.10. Конструирование, моделирование и технология изготовления изделий легкой промышленности (по видам)</t>
  </si>
  <si>
    <t>очная</t>
  </si>
  <si>
    <t>35.02.08. Электротехнические системы в агропромышленном комплексе</t>
  </si>
  <si>
    <t xml:space="preserve">15.02.19 Сварочное производство </t>
  </si>
  <si>
    <t>35.02.01 Агрономия</t>
  </si>
  <si>
    <r>
      <t>СВЕДЕНИЯ о количестве поданных заявлений 
в Чувашский аграрный колледж имени Героя России Е.С. Александрова на 2026-2027 учебный год по состоянию</t>
    </r>
    <r>
      <rPr>
        <b/>
        <sz val="11"/>
        <rFont val="Times New Roman"/>
        <family val="1"/>
        <charset val="204"/>
      </rPr>
      <t xml:space="preserve"> 13 августа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</si>
</sst>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08"/>
  <sheetViews>
    <sheetView tabSelected="1" topLeftCell="A106" zoomScaleNormal="100" workbookViewId="0">
      <selection activeCell="R6" sqref="R6"/>
    </sheetView>
  </sheetViews>
  <sheetFormatPr defaultColWidth="9.140625" defaultRowHeight="15" customHeight="1" x14ac:dyDescent="0.25"/>
  <cols>
    <col min="1" max="1" width="4.42578125" style="1" customWidth="1"/>
    <col min="2" max="2" width="60" style="4" customWidth="1"/>
    <col min="3" max="3" width="12.28515625" style="5" customWidth="1"/>
    <col min="4" max="4" width="21.42578125" style="6" customWidth="1"/>
    <col min="5" max="5" width="8.28515625" style="1" customWidth="1"/>
    <col min="6" max="6" width="15" style="6" customWidth="1"/>
    <col min="7" max="7" width="12.28515625" style="7" customWidth="1"/>
    <col min="8" max="8" width="7.85546875" style="6" customWidth="1"/>
    <col min="9" max="9" width="9.140625" style="6"/>
    <col min="10" max="10" width="12.28515625" style="6" customWidth="1"/>
    <col min="11" max="11" width="7.28515625" style="6" hidden="1" customWidth="1"/>
    <col min="12" max="12" width="9.28515625" style="6" hidden="1" customWidth="1"/>
    <col min="13" max="13" width="12.140625" style="6" customWidth="1"/>
    <col min="14" max="14" width="9.140625" style="6"/>
    <col min="15" max="15" width="11.42578125" style="6" customWidth="1"/>
    <col min="16" max="16" width="10.7109375" style="6" customWidth="1"/>
    <col min="17" max="17" width="9" style="6" hidden="1" customWidth="1"/>
    <col min="18" max="257" width="9.140625" style="6"/>
  </cols>
  <sheetData>
    <row r="1" spans="1:17" ht="29.25" customHeight="1" x14ac:dyDescent="0.25">
      <c r="A1" s="38" t="s">
        <v>76</v>
      </c>
      <c r="B1" s="38"/>
      <c r="C1" s="38"/>
      <c r="D1" s="38"/>
      <c r="E1" s="38"/>
      <c r="F1" s="38"/>
      <c r="G1" s="38"/>
      <c r="H1" s="38"/>
      <c r="I1" s="38"/>
      <c r="J1" s="38"/>
    </row>
    <row r="2" spans="1:17" x14ac:dyDescent="0.25">
      <c r="A2" s="39"/>
      <c r="B2" s="40"/>
      <c r="C2" s="40"/>
      <c r="D2" s="40"/>
      <c r="E2" s="40"/>
      <c r="F2" s="40"/>
      <c r="G2" s="40"/>
      <c r="H2" s="40"/>
      <c r="I2" s="40"/>
      <c r="J2" s="41"/>
    </row>
    <row r="3" spans="1:17" ht="30" customHeight="1" x14ac:dyDescent="0.25">
      <c r="A3" s="42" t="s">
        <v>0</v>
      </c>
      <c r="B3" s="43" t="s">
        <v>1</v>
      </c>
      <c r="C3" s="42" t="s">
        <v>2</v>
      </c>
      <c r="D3" s="42" t="s">
        <v>3</v>
      </c>
      <c r="E3" s="42" t="s">
        <v>4</v>
      </c>
      <c r="F3" s="42"/>
      <c r="G3" s="42"/>
      <c r="H3" s="42" t="s">
        <v>5</v>
      </c>
      <c r="I3" s="42"/>
      <c r="J3" s="42"/>
    </row>
    <row r="4" spans="1:17" ht="45" customHeight="1" x14ac:dyDescent="0.25">
      <c r="A4" s="42"/>
      <c r="B4" s="43"/>
      <c r="C4" s="42"/>
      <c r="D4" s="42"/>
      <c r="E4" s="42" t="s">
        <v>6</v>
      </c>
      <c r="F4" s="44" t="s">
        <v>7</v>
      </c>
      <c r="G4" s="44"/>
      <c r="H4" s="42" t="s">
        <v>8</v>
      </c>
      <c r="I4" s="44" t="s">
        <v>7</v>
      </c>
      <c r="J4" s="44"/>
    </row>
    <row r="5" spans="1:17" ht="30" x14ac:dyDescent="0.25">
      <c r="A5" s="42"/>
      <c r="B5" s="43"/>
      <c r="C5" s="42"/>
      <c r="D5" s="42"/>
      <c r="E5" s="42"/>
      <c r="F5" s="28" t="s">
        <v>9</v>
      </c>
      <c r="G5" s="37" t="s">
        <v>10</v>
      </c>
      <c r="H5" s="42"/>
      <c r="I5" s="28" t="s">
        <v>9</v>
      </c>
      <c r="J5" s="37" t="s">
        <v>11</v>
      </c>
      <c r="M5" s="8"/>
      <c r="N5" s="8"/>
      <c r="O5" s="9"/>
      <c r="P5" s="9"/>
      <c r="Q5" s="9"/>
    </row>
    <row r="6" spans="1:17" ht="30.75" customHeight="1" x14ac:dyDescent="0.25">
      <c r="A6" s="47" t="s">
        <v>12</v>
      </c>
      <c r="B6" s="48"/>
      <c r="C6" s="48"/>
      <c r="D6" s="48"/>
      <c r="E6" s="48"/>
      <c r="F6" s="48"/>
      <c r="G6" s="48"/>
      <c r="H6" s="48"/>
      <c r="I6" s="48"/>
      <c r="J6" s="49"/>
    </row>
    <row r="7" spans="1:17" ht="42" customHeight="1" x14ac:dyDescent="0.25">
      <c r="A7" s="28">
        <v>1</v>
      </c>
      <c r="B7" s="35" t="s">
        <v>14</v>
      </c>
      <c r="C7" s="30" t="s">
        <v>70</v>
      </c>
      <c r="D7" s="28" t="s">
        <v>15</v>
      </c>
      <c r="E7" s="28">
        <v>25</v>
      </c>
      <c r="F7" s="28">
        <v>3</v>
      </c>
      <c r="G7" s="28">
        <v>2</v>
      </c>
      <c r="H7" s="28"/>
      <c r="I7" s="28"/>
      <c r="J7" s="28"/>
      <c r="M7" s="1"/>
      <c r="N7" s="1"/>
      <c r="O7" s="1"/>
      <c r="P7" s="1"/>
    </row>
    <row r="8" spans="1:17" ht="39.950000000000003" customHeight="1" x14ac:dyDescent="0.25">
      <c r="A8" s="30">
        <v>2</v>
      </c>
      <c r="B8" s="17" t="s">
        <v>71</v>
      </c>
      <c r="C8" s="28" t="s">
        <v>72</v>
      </c>
      <c r="D8" s="28" t="s">
        <v>13</v>
      </c>
      <c r="E8" s="28">
        <v>25</v>
      </c>
      <c r="F8" s="28">
        <v>17</v>
      </c>
      <c r="G8" s="28">
        <v>15</v>
      </c>
      <c r="H8" s="16"/>
      <c r="I8" s="16"/>
      <c r="J8" s="16"/>
      <c r="M8" s="1"/>
      <c r="N8" s="1"/>
      <c r="O8" s="1"/>
      <c r="P8" s="1"/>
    </row>
    <row r="9" spans="1:17" ht="26.1" customHeight="1" x14ac:dyDescent="0.25">
      <c r="A9" s="28">
        <v>3</v>
      </c>
      <c r="B9" s="18" t="s">
        <v>16</v>
      </c>
      <c r="C9" s="28" t="s">
        <v>72</v>
      </c>
      <c r="D9" s="28" t="s">
        <v>13</v>
      </c>
      <c r="E9" s="31">
        <v>25</v>
      </c>
      <c r="F9" s="31">
        <v>8</v>
      </c>
      <c r="G9" s="31">
        <v>8</v>
      </c>
      <c r="H9" s="2"/>
      <c r="I9" s="2"/>
      <c r="J9" s="2"/>
      <c r="M9" s="1"/>
      <c r="N9" s="1"/>
      <c r="O9" s="1"/>
      <c r="P9" s="1"/>
    </row>
    <row r="10" spans="1:17" ht="15" customHeight="1" x14ac:dyDescent="0.25">
      <c r="A10" s="45">
        <v>4</v>
      </c>
      <c r="B10" s="50" t="s">
        <v>73</v>
      </c>
      <c r="C10" s="30" t="s">
        <v>72</v>
      </c>
      <c r="D10" s="28" t="s">
        <v>13</v>
      </c>
      <c r="E10" s="28">
        <v>25</v>
      </c>
      <c r="F10" s="28">
        <v>28</v>
      </c>
      <c r="G10" s="28">
        <v>23</v>
      </c>
      <c r="H10" s="34"/>
      <c r="I10" s="34"/>
      <c r="J10" s="34"/>
      <c r="M10" s="1"/>
      <c r="N10" s="1"/>
      <c r="O10" s="1"/>
      <c r="P10" s="1"/>
    </row>
    <row r="11" spans="1:17" ht="15.75" customHeight="1" x14ac:dyDescent="0.25">
      <c r="A11" s="46"/>
      <c r="B11" s="51"/>
      <c r="C11" s="28" t="s">
        <v>70</v>
      </c>
      <c r="D11" s="28" t="s">
        <v>15</v>
      </c>
      <c r="E11" s="28">
        <v>25</v>
      </c>
      <c r="F11" s="28">
        <v>19</v>
      </c>
      <c r="G11" s="28">
        <v>18</v>
      </c>
      <c r="H11" s="34"/>
      <c r="I11" s="34"/>
      <c r="J11" s="34"/>
      <c r="M11" s="1"/>
      <c r="N11" s="1"/>
      <c r="O11" s="1"/>
      <c r="P11" s="1"/>
    </row>
    <row r="12" spans="1:17" ht="22.5" customHeight="1" x14ac:dyDescent="0.25">
      <c r="A12" s="52">
        <v>5</v>
      </c>
      <c r="B12" s="50" t="s">
        <v>17</v>
      </c>
      <c r="C12" s="30" t="s">
        <v>72</v>
      </c>
      <c r="D12" s="28" t="s">
        <v>13</v>
      </c>
      <c r="E12" s="28">
        <v>25</v>
      </c>
      <c r="F12" s="28">
        <v>32</v>
      </c>
      <c r="G12" s="28">
        <v>28</v>
      </c>
      <c r="H12" s="2"/>
      <c r="I12" s="2"/>
      <c r="J12" s="2"/>
      <c r="M12" s="1"/>
      <c r="N12" s="1"/>
      <c r="O12" s="1"/>
      <c r="P12" s="1"/>
    </row>
    <row r="13" spans="1:17" ht="21" customHeight="1" x14ac:dyDescent="0.25">
      <c r="A13" s="53"/>
      <c r="B13" s="51"/>
      <c r="C13" s="28" t="s">
        <v>70</v>
      </c>
      <c r="D13" s="28" t="s">
        <v>15</v>
      </c>
      <c r="E13" s="28">
        <v>25</v>
      </c>
      <c r="F13" s="28">
        <v>10</v>
      </c>
      <c r="G13" s="28">
        <v>10</v>
      </c>
      <c r="H13" s="2"/>
      <c r="I13" s="2"/>
      <c r="J13" s="2"/>
      <c r="M13" s="1"/>
      <c r="N13" s="1"/>
      <c r="O13" s="1"/>
      <c r="P13" s="1"/>
    </row>
    <row r="14" spans="1:17" ht="26.1" customHeight="1" x14ac:dyDescent="0.25">
      <c r="A14" s="28">
        <v>6</v>
      </c>
      <c r="B14" s="19" t="s">
        <v>75</v>
      </c>
      <c r="C14" s="30" t="s">
        <v>72</v>
      </c>
      <c r="D14" s="28" t="s">
        <v>13</v>
      </c>
      <c r="E14" s="28">
        <v>25</v>
      </c>
      <c r="F14" s="2">
        <v>24</v>
      </c>
      <c r="G14" s="2">
        <v>22</v>
      </c>
      <c r="H14" s="28"/>
      <c r="I14" s="28"/>
      <c r="J14" s="28"/>
      <c r="M14" s="1"/>
      <c r="N14" s="1"/>
      <c r="O14" s="1"/>
      <c r="P14" s="1"/>
      <c r="Q14" s="6" t="s">
        <v>18</v>
      </c>
    </row>
    <row r="15" spans="1:17" ht="22.5" customHeight="1" x14ac:dyDescent="0.25">
      <c r="A15" s="54" t="s">
        <v>19</v>
      </c>
      <c r="B15" s="55"/>
      <c r="C15" s="3" t="s">
        <v>32</v>
      </c>
      <c r="D15" s="28" t="s">
        <v>13</v>
      </c>
      <c r="E15" s="3">
        <f>E8+E9+E10+E12+E14</f>
        <v>125</v>
      </c>
      <c r="F15" s="3">
        <f>F8+F9+F10+F12+F14</f>
        <v>109</v>
      </c>
      <c r="G15" s="3">
        <f t="shared" ref="G15:J15" si="0">G8+G9+G10+G12+G14</f>
        <v>96</v>
      </c>
      <c r="H15" s="3">
        <f t="shared" si="0"/>
        <v>0</v>
      </c>
      <c r="I15" s="3">
        <f t="shared" si="0"/>
        <v>0</v>
      </c>
      <c r="J15" s="3">
        <f t="shared" si="0"/>
        <v>0</v>
      </c>
      <c r="K15" s="6" t="e">
        <f>#REF!+F12+#REF!+#REF!+F14</f>
        <v>#REF!</v>
      </c>
      <c r="L15" s="6" t="e">
        <f>#REF!+G12+#REF!+#REF!+G14</f>
        <v>#REF!</v>
      </c>
      <c r="M15" s="10"/>
      <c r="N15" s="10"/>
      <c r="O15" s="10"/>
      <c r="P15" s="10"/>
    </row>
    <row r="16" spans="1:17" ht="23.25" customHeight="1" x14ac:dyDescent="0.25">
      <c r="A16" s="56"/>
      <c r="B16" s="57"/>
      <c r="C16" s="3" t="s">
        <v>30</v>
      </c>
      <c r="D16" s="28" t="s">
        <v>15</v>
      </c>
      <c r="E16" s="3">
        <f t="shared" ref="E16" si="1">E7+E11+E13</f>
        <v>75</v>
      </c>
      <c r="F16" s="3">
        <f>F7+F11+F13</f>
        <v>32</v>
      </c>
      <c r="G16" s="3">
        <f t="shared" ref="G16:J16" si="2">G7+G11+G13</f>
        <v>30</v>
      </c>
      <c r="H16" s="3">
        <f t="shared" si="2"/>
        <v>0</v>
      </c>
      <c r="I16" s="3">
        <f t="shared" si="2"/>
        <v>0</v>
      </c>
      <c r="J16" s="3">
        <f t="shared" si="2"/>
        <v>0</v>
      </c>
      <c r="K16" s="6" t="e">
        <f>F7+F13+#REF!+#REF!+#REF!</f>
        <v>#REF!</v>
      </c>
      <c r="L16" s="6" t="e">
        <f>G7+G13+#REF!+#REF!+#REF!</f>
        <v>#REF!</v>
      </c>
      <c r="M16" s="1"/>
      <c r="N16" s="1"/>
      <c r="O16" s="1"/>
      <c r="P16" s="1"/>
    </row>
    <row r="17" spans="1:18" ht="29.25" customHeight="1" x14ac:dyDescent="0.25">
      <c r="A17" s="47" t="s">
        <v>20</v>
      </c>
      <c r="B17" s="48"/>
      <c r="C17" s="48"/>
      <c r="D17" s="48"/>
      <c r="E17" s="48"/>
      <c r="F17" s="48"/>
      <c r="G17" s="48"/>
      <c r="H17" s="48"/>
      <c r="I17" s="48"/>
      <c r="J17" s="49"/>
      <c r="M17" s="1"/>
      <c r="N17" s="1"/>
      <c r="O17" s="1"/>
      <c r="P17" s="1"/>
    </row>
    <row r="18" spans="1:18" ht="15" hidden="1" customHeight="1" x14ac:dyDescent="0.25">
      <c r="A18" s="52">
        <v>1</v>
      </c>
      <c r="B18" s="43" t="s">
        <v>21</v>
      </c>
      <c r="C18" s="52" t="s">
        <v>72</v>
      </c>
      <c r="D18" s="52" t="s">
        <v>13</v>
      </c>
      <c r="E18" s="52">
        <v>25</v>
      </c>
      <c r="F18" s="52">
        <v>15</v>
      </c>
      <c r="G18" s="52">
        <v>14</v>
      </c>
      <c r="H18" s="45"/>
      <c r="I18" s="45"/>
      <c r="J18" s="45"/>
      <c r="M18" s="58"/>
      <c r="N18" s="58"/>
      <c r="O18" s="1"/>
      <c r="P18" s="1"/>
    </row>
    <row r="19" spans="1:18" ht="26.25" customHeight="1" x14ac:dyDescent="0.25">
      <c r="A19" s="64"/>
      <c r="B19" s="43"/>
      <c r="C19" s="53"/>
      <c r="D19" s="53"/>
      <c r="E19" s="53"/>
      <c r="F19" s="53"/>
      <c r="G19" s="53"/>
      <c r="H19" s="46"/>
      <c r="I19" s="46"/>
      <c r="J19" s="46"/>
      <c r="M19" s="58"/>
      <c r="N19" s="58"/>
      <c r="O19" s="1"/>
      <c r="P19" s="1"/>
    </row>
    <row r="20" spans="1:18" ht="24.75" customHeight="1" x14ac:dyDescent="0.25">
      <c r="A20" s="59">
        <v>2</v>
      </c>
      <c r="B20" s="60" t="s">
        <v>22</v>
      </c>
      <c r="C20" s="62" t="s">
        <v>72</v>
      </c>
      <c r="D20" s="52" t="s">
        <v>13</v>
      </c>
      <c r="E20" s="52">
        <v>25</v>
      </c>
      <c r="F20" s="52">
        <v>25</v>
      </c>
      <c r="G20" s="52">
        <v>21</v>
      </c>
      <c r="H20" s="62"/>
      <c r="I20" s="62"/>
      <c r="J20" s="62"/>
      <c r="K20" s="11"/>
      <c r="L20" s="11"/>
      <c r="M20" s="58"/>
      <c r="N20" s="58"/>
      <c r="O20" s="12"/>
      <c r="P20" s="1"/>
      <c r="R20" s="13"/>
    </row>
    <row r="21" spans="1:18" ht="7.5" customHeight="1" x14ac:dyDescent="0.25">
      <c r="A21" s="59"/>
      <c r="B21" s="61"/>
      <c r="C21" s="63"/>
      <c r="D21" s="53"/>
      <c r="E21" s="53"/>
      <c r="F21" s="53"/>
      <c r="G21" s="53"/>
      <c r="H21" s="63"/>
      <c r="I21" s="63"/>
      <c r="J21" s="63"/>
      <c r="K21" s="11"/>
      <c r="L21" s="11"/>
      <c r="M21" s="58"/>
      <c r="N21" s="58"/>
      <c r="O21" s="14"/>
      <c r="P21" s="14"/>
    </row>
    <row r="22" spans="1:18" ht="26.25" customHeight="1" x14ac:dyDescent="0.25">
      <c r="A22" s="28">
        <v>3</v>
      </c>
      <c r="B22" s="20" t="s">
        <v>23</v>
      </c>
      <c r="C22" s="28" t="s">
        <v>72</v>
      </c>
      <c r="D22" s="28" t="s">
        <v>13</v>
      </c>
      <c r="E22" s="36">
        <v>25</v>
      </c>
      <c r="F22" s="28">
        <v>18</v>
      </c>
      <c r="G22" s="28">
        <v>17</v>
      </c>
      <c r="H22" s="2"/>
      <c r="I22" s="2"/>
      <c r="J22" s="2"/>
      <c r="M22" s="1"/>
      <c r="N22" s="10"/>
      <c r="O22" s="1"/>
      <c r="P22" s="1"/>
      <c r="Q22" s="6" t="s">
        <v>18</v>
      </c>
    </row>
    <row r="23" spans="1:18" ht="5.25" hidden="1" customHeight="1" x14ac:dyDescent="0.25">
      <c r="A23" s="28"/>
      <c r="B23" s="21"/>
      <c r="C23" s="22"/>
      <c r="D23" s="16"/>
      <c r="E23" s="23"/>
      <c r="F23" s="29"/>
      <c r="G23" s="29"/>
      <c r="H23" s="34"/>
      <c r="I23" s="34"/>
      <c r="J23" s="34"/>
      <c r="M23" s="1"/>
      <c r="N23" s="1"/>
      <c r="O23" s="10"/>
      <c r="P23" s="10"/>
    </row>
    <row r="24" spans="1:18" ht="27" customHeight="1" x14ac:dyDescent="0.25">
      <c r="A24" s="28">
        <v>4</v>
      </c>
      <c r="B24" s="21" t="s">
        <v>24</v>
      </c>
      <c r="C24" s="28" t="s">
        <v>72</v>
      </c>
      <c r="D24" s="28" t="s">
        <v>13</v>
      </c>
      <c r="E24" s="36">
        <v>25</v>
      </c>
      <c r="F24" s="31">
        <v>14</v>
      </c>
      <c r="G24" s="31">
        <v>14</v>
      </c>
      <c r="H24" s="34"/>
      <c r="I24" s="34"/>
      <c r="J24" s="34"/>
      <c r="M24" s="1"/>
      <c r="N24" s="1"/>
      <c r="O24" s="10"/>
      <c r="P24" s="10"/>
    </row>
    <row r="25" spans="1:18" ht="29.25" customHeight="1" x14ac:dyDescent="0.25">
      <c r="A25" s="28"/>
      <c r="B25" s="24" t="s">
        <v>25</v>
      </c>
      <c r="C25" s="3" t="s">
        <v>72</v>
      </c>
      <c r="D25" s="28" t="s">
        <v>13</v>
      </c>
      <c r="E25" s="3">
        <v>100</v>
      </c>
      <c r="F25" s="3">
        <f>F18+F20+F22+F24</f>
        <v>72</v>
      </c>
      <c r="G25" s="3">
        <f>G18+G20+G22+G24</f>
        <v>66</v>
      </c>
      <c r="H25" s="28"/>
      <c r="I25" s="28">
        <f>I18+I20+I22+I24</f>
        <v>0</v>
      </c>
      <c r="J25" s="28">
        <f>J18+J20+J22+J24</f>
        <v>0</v>
      </c>
      <c r="K25" s="6" t="e">
        <f>F20+#REF!</f>
        <v>#REF!</v>
      </c>
      <c r="L25" s="6" t="e">
        <f>G20+#REF!</f>
        <v>#REF!</v>
      </c>
      <c r="M25" s="10"/>
      <c r="N25" s="10"/>
      <c r="O25" s="10"/>
      <c r="P25" s="10"/>
    </row>
    <row r="26" spans="1:18" ht="29.25" customHeight="1" x14ac:dyDescent="0.25">
      <c r="A26" s="25" t="s">
        <v>26</v>
      </c>
      <c r="B26" s="26"/>
      <c r="C26" s="3"/>
      <c r="D26" s="28"/>
      <c r="E26" s="3">
        <f>E15+E16+E25</f>
        <v>300</v>
      </c>
      <c r="F26" s="3">
        <f>F15+F16+F25</f>
        <v>213</v>
      </c>
      <c r="G26" s="3">
        <f>G15+G16+G25</f>
        <v>192</v>
      </c>
      <c r="H26" s="3">
        <f t="shared" ref="H26:J26" si="3">H15+H16+H25</f>
        <v>0</v>
      </c>
      <c r="I26" s="3">
        <f t="shared" si="3"/>
        <v>0</v>
      </c>
      <c r="J26" s="3">
        <f t="shared" si="3"/>
        <v>0</v>
      </c>
      <c r="M26" s="10"/>
      <c r="N26" s="10"/>
      <c r="O26" s="10"/>
      <c r="P26" s="10"/>
    </row>
    <row r="27" spans="1:18" ht="37.5" customHeight="1" x14ac:dyDescent="0.25">
      <c r="A27" s="67" t="s">
        <v>58</v>
      </c>
      <c r="B27" s="67"/>
      <c r="C27" s="67"/>
      <c r="D27" s="67"/>
      <c r="E27" s="67"/>
      <c r="F27" s="67"/>
      <c r="G27" s="67"/>
      <c r="H27" s="67"/>
      <c r="I27" s="67"/>
      <c r="J27" s="67"/>
    </row>
    <row r="28" spans="1:18" ht="37.5" customHeight="1" x14ac:dyDescent="0.25">
      <c r="A28" s="68" t="s">
        <v>12</v>
      </c>
      <c r="B28" s="68"/>
      <c r="C28" s="68"/>
      <c r="D28" s="68"/>
      <c r="E28" s="68"/>
      <c r="F28" s="68"/>
      <c r="G28" s="68"/>
      <c r="H28" s="68"/>
      <c r="I28" s="68"/>
      <c r="J28" s="68"/>
    </row>
    <row r="29" spans="1:18" ht="37.5" customHeight="1" x14ac:dyDescent="0.25">
      <c r="A29" s="28">
        <v>1</v>
      </c>
      <c r="B29" s="35" t="s">
        <v>14</v>
      </c>
      <c r="C29" s="30" t="s">
        <v>72</v>
      </c>
      <c r="D29" s="30" t="s">
        <v>13</v>
      </c>
      <c r="E29" s="30">
        <v>25</v>
      </c>
      <c r="F29" s="30">
        <v>19</v>
      </c>
      <c r="G29" s="30">
        <v>14</v>
      </c>
      <c r="H29" s="33"/>
      <c r="I29" s="33"/>
      <c r="J29" s="33"/>
    </row>
    <row r="30" spans="1:18" ht="37.5" customHeight="1" x14ac:dyDescent="0.25">
      <c r="A30" s="28">
        <v>2</v>
      </c>
      <c r="B30" s="35" t="s">
        <v>27</v>
      </c>
      <c r="C30" s="30" t="s">
        <v>72</v>
      </c>
      <c r="D30" s="30" t="s">
        <v>13</v>
      </c>
      <c r="E30" s="30">
        <v>25</v>
      </c>
      <c r="F30" s="30">
        <v>6</v>
      </c>
      <c r="G30" s="30">
        <v>6</v>
      </c>
      <c r="H30" s="33"/>
      <c r="I30" s="33"/>
      <c r="J30" s="33"/>
    </row>
    <row r="31" spans="1:18" ht="37.5" customHeight="1" x14ac:dyDescent="0.25">
      <c r="A31" s="28">
        <v>3</v>
      </c>
      <c r="B31" s="35" t="s">
        <v>74</v>
      </c>
      <c r="C31" s="30" t="s">
        <v>72</v>
      </c>
      <c r="D31" s="30" t="s">
        <v>13</v>
      </c>
      <c r="E31" s="30">
        <v>25</v>
      </c>
      <c r="F31" s="30">
        <v>10</v>
      </c>
      <c r="G31" s="30">
        <v>10</v>
      </c>
      <c r="H31" s="33"/>
      <c r="I31" s="33"/>
      <c r="J31" s="33"/>
    </row>
    <row r="32" spans="1:18" ht="37.5" customHeight="1" x14ac:dyDescent="0.25">
      <c r="A32" s="25" t="s">
        <v>19</v>
      </c>
      <c r="B32" s="26"/>
      <c r="C32" s="3" t="s">
        <v>32</v>
      </c>
      <c r="D32" s="3" t="s">
        <v>13</v>
      </c>
      <c r="E32" s="3">
        <f>SUM(E29:E31)</f>
        <v>75</v>
      </c>
      <c r="F32" s="3">
        <f>SUM(F29:F31)</f>
        <v>35</v>
      </c>
      <c r="G32" s="3">
        <f t="shared" ref="G32:J32" si="4">SUM(G29:G31)</f>
        <v>30</v>
      </c>
      <c r="H32" s="3">
        <f t="shared" si="4"/>
        <v>0</v>
      </c>
      <c r="I32" s="3">
        <f t="shared" si="4"/>
        <v>0</v>
      </c>
      <c r="J32" s="3">
        <f t="shared" si="4"/>
        <v>0</v>
      </c>
    </row>
    <row r="33" spans="1:10" ht="37.5" customHeight="1" x14ac:dyDescent="0.25">
      <c r="A33" s="68" t="s">
        <v>20</v>
      </c>
      <c r="B33" s="68"/>
      <c r="C33" s="68"/>
      <c r="D33" s="68"/>
      <c r="E33" s="68"/>
      <c r="F33" s="68"/>
      <c r="G33" s="68"/>
      <c r="H33" s="68"/>
      <c r="I33" s="68"/>
      <c r="J33" s="68"/>
    </row>
    <row r="34" spans="1:10" ht="27.75" customHeight="1" x14ac:dyDescent="0.25">
      <c r="A34" s="28">
        <v>1</v>
      </c>
      <c r="B34" s="35" t="s">
        <v>28</v>
      </c>
      <c r="C34" s="30" t="s">
        <v>72</v>
      </c>
      <c r="D34" s="30" t="s">
        <v>13</v>
      </c>
      <c r="E34" s="30">
        <v>25</v>
      </c>
      <c r="F34" s="30">
        <v>19</v>
      </c>
      <c r="G34" s="30">
        <v>15</v>
      </c>
      <c r="H34" s="33"/>
      <c r="I34" s="33"/>
      <c r="J34" s="33"/>
    </row>
    <row r="35" spans="1:10" ht="25.5" customHeight="1" x14ac:dyDescent="0.25">
      <c r="A35" s="30">
        <v>2</v>
      </c>
      <c r="B35" s="22" t="s">
        <v>24</v>
      </c>
      <c r="C35" s="28" t="s">
        <v>72</v>
      </c>
      <c r="D35" s="28" t="s">
        <v>13</v>
      </c>
      <c r="E35" s="28">
        <v>25</v>
      </c>
      <c r="F35" s="28">
        <v>17</v>
      </c>
      <c r="G35" s="28">
        <v>17</v>
      </c>
      <c r="H35" s="2"/>
      <c r="I35" s="2"/>
      <c r="J35" s="2"/>
    </row>
    <row r="36" spans="1:10" ht="30" customHeight="1" x14ac:dyDescent="0.25">
      <c r="A36" s="25" t="s">
        <v>25</v>
      </c>
      <c r="B36" s="26"/>
      <c r="C36" s="3" t="s">
        <v>32</v>
      </c>
      <c r="D36" s="3" t="s">
        <v>13</v>
      </c>
      <c r="E36" s="3">
        <f t="shared" ref="E36:J36" si="5">SUM(E34:E35)</f>
        <v>50</v>
      </c>
      <c r="F36" s="3">
        <f>SUM(F34:F35)</f>
        <v>36</v>
      </c>
      <c r="G36" s="3">
        <f t="shared" si="5"/>
        <v>32</v>
      </c>
      <c r="H36" s="3">
        <f t="shared" si="5"/>
        <v>0</v>
      </c>
      <c r="I36" s="3">
        <f t="shared" si="5"/>
        <v>0</v>
      </c>
      <c r="J36" s="3">
        <f t="shared" si="5"/>
        <v>0</v>
      </c>
    </row>
    <row r="37" spans="1:10" ht="30" customHeight="1" x14ac:dyDescent="0.25">
      <c r="A37" s="25" t="s">
        <v>29</v>
      </c>
      <c r="B37" s="26"/>
      <c r="C37" s="3"/>
      <c r="D37" s="3"/>
      <c r="E37" s="3">
        <f>E32+E36</f>
        <v>125</v>
      </c>
      <c r="F37" s="3">
        <f t="shared" ref="F37:J37" si="6">F32+F36</f>
        <v>71</v>
      </c>
      <c r="G37" s="3">
        <f t="shared" si="6"/>
        <v>62</v>
      </c>
      <c r="H37" s="3">
        <f t="shared" si="6"/>
        <v>0</v>
      </c>
      <c r="I37" s="3">
        <f t="shared" si="6"/>
        <v>0</v>
      </c>
      <c r="J37" s="3">
        <f t="shared" si="6"/>
        <v>0</v>
      </c>
    </row>
    <row r="38" spans="1:10" ht="30" customHeight="1" x14ac:dyDescent="0.25">
      <c r="A38" s="68" t="s">
        <v>59</v>
      </c>
      <c r="B38" s="68"/>
      <c r="C38" s="68"/>
      <c r="D38" s="68"/>
      <c r="E38" s="68"/>
      <c r="F38" s="68"/>
      <c r="G38" s="68"/>
      <c r="H38" s="68"/>
      <c r="I38" s="68"/>
      <c r="J38" s="68"/>
    </row>
    <row r="39" spans="1:10" ht="30" customHeight="1" x14ac:dyDescent="0.25">
      <c r="A39" s="68" t="s">
        <v>12</v>
      </c>
      <c r="B39" s="68"/>
      <c r="C39" s="68"/>
      <c r="D39" s="68"/>
      <c r="E39" s="68"/>
      <c r="F39" s="68"/>
      <c r="G39" s="68"/>
      <c r="H39" s="68"/>
      <c r="I39" s="68"/>
      <c r="J39" s="68"/>
    </row>
    <row r="40" spans="1:10" ht="30" customHeight="1" x14ac:dyDescent="0.25">
      <c r="A40" s="28">
        <v>1</v>
      </c>
      <c r="B40" s="69" t="s">
        <v>67</v>
      </c>
      <c r="C40" s="37" t="s">
        <v>32</v>
      </c>
      <c r="D40" s="28" t="s">
        <v>13</v>
      </c>
      <c r="E40" s="70">
        <v>25</v>
      </c>
      <c r="F40" s="37">
        <v>25</v>
      </c>
      <c r="G40" s="28">
        <v>25</v>
      </c>
      <c r="H40" s="2"/>
      <c r="I40" s="2"/>
      <c r="J40" s="2"/>
    </row>
    <row r="41" spans="1:10" ht="18.75" customHeight="1" x14ac:dyDescent="0.25">
      <c r="A41" s="44">
        <v>2</v>
      </c>
      <c r="B41" s="71" t="s">
        <v>31</v>
      </c>
      <c r="C41" s="37" t="s">
        <v>32</v>
      </c>
      <c r="D41" s="72" t="s">
        <v>13</v>
      </c>
      <c r="E41" s="70">
        <v>25</v>
      </c>
      <c r="F41" s="37">
        <v>25</v>
      </c>
      <c r="G41" s="28">
        <v>25</v>
      </c>
      <c r="H41" s="2"/>
      <c r="I41" s="2"/>
      <c r="J41" s="2"/>
    </row>
    <row r="42" spans="1:10" ht="22.5" customHeight="1" x14ac:dyDescent="0.25">
      <c r="A42" s="44"/>
      <c r="B42" s="71"/>
      <c r="C42" s="37" t="s">
        <v>30</v>
      </c>
      <c r="D42" s="28" t="s">
        <v>15</v>
      </c>
      <c r="E42" s="70">
        <v>25</v>
      </c>
      <c r="F42" s="73">
        <v>25</v>
      </c>
      <c r="G42" s="28">
        <v>25</v>
      </c>
      <c r="H42" s="2"/>
      <c r="I42" s="2"/>
      <c r="J42" s="2"/>
    </row>
    <row r="43" spans="1:10" ht="21" customHeight="1" x14ac:dyDescent="0.25">
      <c r="A43" s="54" t="s">
        <v>19</v>
      </c>
      <c r="B43" s="55"/>
      <c r="C43" s="3" t="s">
        <v>32</v>
      </c>
      <c r="D43" s="3" t="s">
        <v>13</v>
      </c>
      <c r="E43" s="27">
        <f>E40+E41</f>
        <v>50</v>
      </c>
      <c r="F43" s="27">
        <f t="shared" ref="F43:J44" si="7">SUM(F39:F41)</f>
        <v>50</v>
      </c>
      <c r="G43" s="27">
        <f t="shared" si="7"/>
        <v>50</v>
      </c>
      <c r="H43" s="27">
        <f t="shared" si="7"/>
        <v>0</v>
      </c>
      <c r="I43" s="27">
        <f t="shared" si="7"/>
        <v>0</v>
      </c>
      <c r="J43" s="27">
        <f t="shared" si="7"/>
        <v>0</v>
      </c>
    </row>
    <row r="44" spans="1:10" ht="19.5" customHeight="1" x14ac:dyDescent="0.25">
      <c r="A44" s="56"/>
      <c r="B44" s="57"/>
      <c r="C44" s="3" t="s">
        <v>30</v>
      </c>
      <c r="D44" s="3" t="s">
        <v>15</v>
      </c>
      <c r="E44" s="27">
        <f>E42</f>
        <v>25</v>
      </c>
      <c r="F44" s="27">
        <f>F42</f>
        <v>25</v>
      </c>
      <c r="G44" s="27">
        <f>G42</f>
        <v>25</v>
      </c>
      <c r="H44" s="27">
        <f t="shared" si="7"/>
        <v>0</v>
      </c>
      <c r="I44" s="27">
        <f t="shared" si="7"/>
        <v>0</v>
      </c>
      <c r="J44" s="27">
        <f t="shared" si="7"/>
        <v>0</v>
      </c>
    </row>
    <row r="45" spans="1:10" ht="30" customHeight="1" x14ac:dyDescent="0.25">
      <c r="A45" s="68" t="s">
        <v>20</v>
      </c>
      <c r="B45" s="68"/>
      <c r="C45" s="68"/>
      <c r="D45" s="68"/>
      <c r="E45" s="68"/>
      <c r="F45" s="68"/>
      <c r="G45" s="68"/>
      <c r="H45" s="68"/>
      <c r="I45" s="68"/>
      <c r="J45" s="68"/>
    </row>
    <row r="46" spans="1:10" ht="30" customHeight="1" x14ac:dyDescent="0.25">
      <c r="A46" s="28">
        <v>1</v>
      </c>
      <c r="B46" s="69" t="s">
        <v>33</v>
      </c>
      <c r="C46" s="37" t="s">
        <v>32</v>
      </c>
      <c r="D46" s="72" t="s">
        <v>13</v>
      </c>
      <c r="E46" s="70">
        <v>25</v>
      </c>
      <c r="F46" s="28">
        <v>25</v>
      </c>
      <c r="G46" s="28">
        <v>25</v>
      </c>
      <c r="H46" s="2"/>
      <c r="I46" s="2"/>
      <c r="J46" s="2"/>
    </row>
    <row r="47" spans="1:10" ht="30" customHeight="1" x14ac:dyDescent="0.25">
      <c r="A47" s="28">
        <v>2</v>
      </c>
      <c r="B47" s="69" t="s">
        <v>34</v>
      </c>
      <c r="C47" s="37" t="s">
        <v>32</v>
      </c>
      <c r="D47" s="72" t="s">
        <v>13</v>
      </c>
      <c r="E47" s="70">
        <v>25</v>
      </c>
      <c r="F47" s="28">
        <v>15</v>
      </c>
      <c r="G47" s="28">
        <v>15</v>
      </c>
      <c r="H47" s="2"/>
      <c r="I47" s="2"/>
      <c r="J47" s="2"/>
    </row>
    <row r="48" spans="1:10" ht="30" customHeight="1" x14ac:dyDescent="0.25">
      <c r="A48" s="28">
        <v>3</v>
      </c>
      <c r="B48" s="69" t="s">
        <v>35</v>
      </c>
      <c r="C48" s="37" t="s">
        <v>32</v>
      </c>
      <c r="D48" s="72" t="s">
        <v>13</v>
      </c>
      <c r="E48" s="70">
        <v>25</v>
      </c>
      <c r="F48" s="28">
        <v>15</v>
      </c>
      <c r="G48" s="28">
        <v>15</v>
      </c>
      <c r="H48" s="2"/>
      <c r="I48" s="2"/>
      <c r="J48" s="2"/>
    </row>
    <row r="49" spans="1:10" ht="30" customHeight="1" x14ac:dyDescent="0.25">
      <c r="A49" s="28">
        <v>4</v>
      </c>
      <c r="B49" s="32" t="s">
        <v>24</v>
      </c>
      <c r="C49" s="72" t="s">
        <v>32</v>
      </c>
      <c r="D49" s="72" t="s">
        <v>15</v>
      </c>
      <c r="E49" s="72">
        <v>25</v>
      </c>
      <c r="F49" s="28">
        <v>25</v>
      </c>
      <c r="G49" s="28">
        <v>25</v>
      </c>
      <c r="H49" s="2"/>
      <c r="I49" s="2"/>
      <c r="J49" s="2"/>
    </row>
    <row r="50" spans="1:10" ht="30" customHeight="1" x14ac:dyDescent="0.25">
      <c r="A50" s="65" t="s">
        <v>25</v>
      </c>
      <c r="B50" s="66"/>
      <c r="C50" s="3" t="s">
        <v>32</v>
      </c>
      <c r="D50" s="3" t="s">
        <v>46</v>
      </c>
      <c r="E50" s="27">
        <f t="shared" ref="E50:J50" si="8">SUM(E46:E49)</f>
        <v>100</v>
      </c>
      <c r="F50" s="27">
        <f t="shared" si="8"/>
        <v>80</v>
      </c>
      <c r="G50" s="27">
        <f t="shared" si="8"/>
        <v>80</v>
      </c>
      <c r="H50" s="27">
        <f t="shared" si="8"/>
        <v>0</v>
      </c>
      <c r="I50" s="27">
        <f t="shared" si="8"/>
        <v>0</v>
      </c>
      <c r="J50" s="27">
        <f t="shared" si="8"/>
        <v>0</v>
      </c>
    </row>
    <row r="51" spans="1:10" ht="30" customHeight="1" x14ac:dyDescent="0.25">
      <c r="A51" s="28">
        <v>1</v>
      </c>
      <c r="B51" s="69" t="s">
        <v>36</v>
      </c>
      <c r="C51" s="37" t="s">
        <v>32</v>
      </c>
      <c r="D51" s="28" t="s">
        <v>15</v>
      </c>
      <c r="E51" s="70">
        <v>25</v>
      </c>
      <c r="F51" s="28">
        <v>23</v>
      </c>
      <c r="G51" s="28">
        <v>23</v>
      </c>
      <c r="H51" s="2"/>
      <c r="I51" s="2"/>
      <c r="J51" s="2"/>
    </row>
    <row r="52" spans="1:10" ht="30" customHeight="1" x14ac:dyDescent="0.25">
      <c r="A52" s="28">
        <v>2</v>
      </c>
      <c r="B52" s="69" t="s">
        <v>37</v>
      </c>
      <c r="C52" s="37" t="s">
        <v>32</v>
      </c>
      <c r="D52" s="72" t="s">
        <v>38</v>
      </c>
      <c r="E52" s="70">
        <v>15</v>
      </c>
      <c r="F52" s="28">
        <v>7</v>
      </c>
      <c r="G52" s="28">
        <v>7</v>
      </c>
      <c r="H52" s="2"/>
      <c r="I52" s="2"/>
      <c r="J52" s="2"/>
    </row>
    <row r="53" spans="1:10" ht="30" customHeight="1" x14ac:dyDescent="0.25">
      <c r="A53" s="65" t="s">
        <v>39</v>
      </c>
      <c r="B53" s="66"/>
      <c r="C53" s="3" t="s">
        <v>32</v>
      </c>
      <c r="D53" s="3"/>
      <c r="E53" s="3">
        <f t="shared" ref="E53:J53" si="9">SUM(E51:E52)</f>
        <v>40</v>
      </c>
      <c r="F53" s="3">
        <f t="shared" si="9"/>
        <v>30</v>
      </c>
      <c r="G53" s="3">
        <f t="shared" si="9"/>
        <v>30</v>
      </c>
      <c r="H53" s="3">
        <f t="shared" si="9"/>
        <v>0</v>
      </c>
      <c r="I53" s="3">
        <f t="shared" si="9"/>
        <v>0</v>
      </c>
      <c r="J53" s="3">
        <f t="shared" si="9"/>
        <v>0</v>
      </c>
    </row>
    <row r="54" spans="1:10" ht="30" customHeight="1" x14ac:dyDescent="0.25">
      <c r="A54" s="65" t="s">
        <v>40</v>
      </c>
      <c r="B54" s="66"/>
      <c r="C54" s="3"/>
      <c r="D54" s="3"/>
      <c r="E54" s="27">
        <f>E44+E50+E53+E43</f>
        <v>215</v>
      </c>
      <c r="F54" s="27">
        <f>F44+F43+F50+F53</f>
        <v>185</v>
      </c>
      <c r="G54" s="27">
        <f>G44+G43+G50+G53</f>
        <v>185</v>
      </c>
      <c r="H54" s="27">
        <f>H44+H50+H53</f>
        <v>0</v>
      </c>
      <c r="I54" s="27">
        <f>I44+I50+I53</f>
        <v>0</v>
      </c>
      <c r="J54" s="27">
        <f>J44+J50+J53</f>
        <v>0</v>
      </c>
    </row>
    <row r="55" spans="1:10" ht="30" customHeight="1" x14ac:dyDescent="0.25">
      <c r="A55" s="68" t="s">
        <v>60</v>
      </c>
      <c r="B55" s="68"/>
      <c r="C55" s="68"/>
      <c r="D55" s="68"/>
      <c r="E55" s="68"/>
      <c r="F55" s="68"/>
      <c r="G55" s="68"/>
      <c r="H55" s="68"/>
      <c r="I55" s="68"/>
      <c r="J55" s="68"/>
    </row>
    <row r="56" spans="1:10" ht="30" customHeight="1" x14ac:dyDescent="0.25">
      <c r="A56" s="68" t="s">
        <v>12</v>
      </c>
      <c r="B56" s="68"/>
      <c r="C56" s="68"/>
      <c r="D56" s="68"/>
      <c r="E56" s="68"/>
      <c r="F56" s="68"/>
      <c r="G56" s="68"/>
      <c r="H56" s="68"/>
      <c r="I56" s="68"/>
      <c r="J56" s="68"/>
    </row>
    <row r="57" spans="1:10" ht="30" customHeight="1" x14ac:dyDescent="0.25">
      <c r="A57" s="28">
        <v>1</v>
      </c>
      <c r="B57" s="69" t="s">
        <v>31</v>
      </c>
      <c r="C57" s="37" t="s">
        <v>32</v>
      </c>
      <c r="D57" s="72" t="s">
        <v>13</v>
      </c>
      <c r="E57" s="70">
        <v>25</v>
      </c>
      <c r="F57" s="37">
        <v>15</v>
      </c>
      <c r="G57" s="28">
        <v>13</v>
      </c>
      <c r="H57" s="2"/>
      <c r="I57" s="2"/>
      <c r="J57" s="2"/>
    </row>
    <row r="58" spans="1:10" ht="30" customHeight="1" x14ac:dyDescent="0.25">
      <c r="A58" s="28">
        <v>2</v>
      </c>
      <c r="B58" s="69" t="s">
        <v>41</v>
      </c>
      <c r="C58" s="37" t="s">
        <v>32</v>
      </c>
      <c r="D58" s="72" t="s">
        <v>13</v>
      </c>
      <c r="E58" s="70">
        <v>25</v>
      </c>
      <c r="F58" s="37">
        <v>25</v>
      </c>
      <c r="G58" s="28">
        <v>22</v>
      </c>
      <c r="H58" s="2"/>
      <c r="I58" s="2"/>
      <c r="J58" s="2"/>
    </row>
    <row r="59" spans="1:10" ht="30" customHeight="1" x14ac:dyDescent="0.25">
      <c r="A59" s="28">
        <v>3</v>
      </c>
      <c r="B59" s="17" t="s">
        <v>66</v>
      </c>
      <c r="C59" s="37" t="s">
        <v>32</v>
      </c>
      <c r="D59" s="72" t="s">
        <v>13</v>
      </c>
      <c r="E59" s="70">
        <v>25</v>
      </c>
      <c r="F59" s="37">
        <v>9</v>
      </c>
      <c r="G59" s="28">
        <v>9</v>
      </c>
      <c r="H59" s="2"/>
      <c r="I59" s="2"/>
      <c r="J59" s="2"/>
    </row>
    <row r="60" spans="1:10" ht="37.5" customHeight="1" x14ac:dyDescent="0.25">
      <c r="A60" s="65" t="s">
        <v>19</v>
      </c>
      <c r="B60" s="66"/>
      <c r="C60" s="3" t="s">
        <v>32</v>
      </c>
      <c r="D60" s="3" t="s">
        <v>13</v>
      </c>
      <c r="E60" s="27">
        <f>SUM(E57:E59)</f>
        <v>75</v>
      </c>
      <c r="F60" s="3">
        <f>SUM(F57:F59)</f>
        <v>49</v>
      </c>
      <c r="G60" s="3">
        <f t="shared" ref="G60:J60" si="10">SUM(G57:G59)</f>
        <v>44</v>
      </c>
      <c r="H60" s="3">
        <f t="shared" si="10"/>
        <v>0</v>
      </c>
      <c r="I60" s="3">
        <f t="shared" si="10"/>
        <v>0</v>
      </c>
      <c r="J60" s="3">
        <f t="shared" si="10"/>
        <v>0</v>
      </c>
    </row>
    <row r="61" spans="1:10" ht="30" customHeight="1" x14ac:dyDescent="0.25">
      <c r="A61" s="68" t="s">
        <v>20</v>
      </c>
      <c r="B61" s="68"/>
      <c r="C61" s="68"/>
      <c r="D61" s="68"/>
      <c r="E61" s="68"/>
      <c r="F61" s="68"/>
      <c r="G61" s="68"/>
      <c r="H61" s="68"/>
      <c r="I61" s="68"/>
      <c r="J61" s="68"/>
    </row>
    <row r="62" spans="1:10" ht="30" customHeight="1" x14ac:dyDescent="0.25">
      <c r="A62" s="28">
        <v>1</v>
      </c>
      <c r="B62" s="69" t="s">
        <v>33</v>
      </c>
      <c r="C62" s="37" t="s">
        <v>32</v>
      </c>
      <c r="D62" s="72" t="s">
        <v>13</v>
      </c>
      <c r="E62" s="70">
        <v>25</v>
      </c>
      <c r="F62" s="73">
        <v>29</v>
      </c>
      <c r="G62" s="28">
        <v>24</v>
      </c>
      <c r="H62" s="2"/>
      <c r="I62" s="2"/>
      <c r="J62" s="2"/>
    </row>
    <row r="63" spans="1:10" ht="30" customHeight="1" x14ac:dyDescent="0.25">
      <c r="A63" s="28">
        <v>2</v>
      </c>
      <c r="B63" s="69" t="s">
        <v>34</v>
      </c>
      <c r="C63" s="37" t="s">
        <v>32</v>
      </c>
      <c r="D63" s="72" t="s">
        <v>13</v>
      </c>
      <c r="E63" s="70">
        <v>25</v>
      </c>
      <c r="F63" s="73">
        <v>3</v>
      </c>
      <c r="G63" s="28">
        <v>3</v>
      </c>
      <c r="H63" s="2"/>
      <c r="I63" s="2"/>
      <c r="J63" s="2"/>
    </row>
    <row r="64" spans="1:10" ht="30" customHeight="1" x14ac:dyDescent="0.25">
      <c r="A64" s="28">
        <v>3</v>
      </c>
      <c r="B64" s="69" t="s">
        <v>35</v>
      </c>
      <c r="C64" s="37" t="s">
        <v>32</v>
      </c>
      <c r="D64" s="72" t="s">
        <v>13</v>
      </c>
      <c r="E64" s="70">
        <v>25</v>
      </c>
      <c r="F64" s="73">
        <v>15</v>
      </c>
      <c r="G64" s="28">
        <v>14</v>
      </c>
      <c r="H64" s="2"/>
      <c r="I64" s="2"/>
      <c r="J64" s="2"/>
    </row>
    <row r="65" spans="1:10" ht="30" customHeight="1" x14ac:dyDescent="0.25">
      <c r="A65" s="65" t="s">
        <v>25</v>
      </c>
      <c r="B65" s="66"/>
      <c r="C65" s="3" t="s">
        <v>32</v>
      </c>
      <c r="D65" s="3" t="s">
        <v>13</v>
      </c>
      <c r="E65" s="27">
        <f>SUM(E62:E64)</f>
        <v>75</v>
      </c>
      <c r="F65" s="3">
        <v>47</v>
      </c>
      <c r="G65" s="3">
        <v>41</v>
      </c>
      <c r="H65" s="3">
        <f>SUM(H64)</f>
        <v>0</v>
      </c>
      <c r="I65" s="3">
        <f>SUM(I64)</f>
        <v>0</v>
      </c>
      <c r="J65" s="3">
        <f>SUM(J64)</f>
        <v>0</v>
      </c>
    </row>
    <row r="66" spans="1:10" ht="30" customHeight="1" x14ac:dyDescent="0.25">
      <c r="A66" s="65" t="s">
        <v>42</v>
      </c>
      <c r="B66" s="66"/>
      <c r="C66" s="3"/>
      <c r="D66" s="3"/>
      <c r="E66" s="27">
        <f t="shared" ref="E66:J66" si="11">E60+E65</f>
        <v>150</v>
      </c>
      <c r="F66" s="27">
        <f t="shared" si="11"/>
        <v>96</v>
      </c>
      <c r="G66" s="27">
        <f t="shared" si="11"/>
        <v>85</v>
      </c>
      <c r="H66" s="27">
        <f t="shared" si="11"/>
        <v>0</v>
      </c>
      <c r="I66" s="27">
        <f t="shared" si="11"/>
        <v>0</v>
      </c>
      <c r="J66" s="27">
        <f t="shared" si="11"/>
        <v>0</v>
      </c>
    </row>
    <row r="67" spans="1:10" ht="30" customHeight="1" x14ac:dyDescent="0.25">
      <c r="A67" s="74" t="s">
        <v>61</v>
      </c>
      <c r="B67" s="75"/>
      <c r="C67" s="75"/>
      <c r="D67" s="75"/>
      <c r="E67" s="75"/>
      <c r="F67" s="75"/>
      <c r="G67" s="75"/>
      <c r="H67" s="75"/>
      <c r="I67" s="75"/>
      <c r="J67" s="76"/>
    </row>
    <row r="68" spans="1:10" ht="30" customHeight="1" x14ac:dyDescent="0.25">
      <c r="A68" s="68" t="s">
        <v>12</v>
      </c>
      <c r="B68" s="68"/>
      <c r="C68" s="68"/>
      <c r="D68" s="68"/>
      <c r="E68" s="68"/>
      <c r="F68" s="68"/>
      <c r="G68" s="68"/>
      <c r="H68" s="68"/>
      <c r="I68" s="68"/>
      <c r="J68" s="68"/>
    </row>
    <row r="69" spans="1:10" ht="30" customHeight="1" x14ac:dyDescent="0.25">
      <c r="A69" s="28">
        <v>1</v>
      </c>
      <c r="B69" s="69" t="s">
        <v>44</v>
      </c>
      <c r="C69" s="37" t="s">
        <v>32</v>
      </c>
      <c r="D69" s="72" t="s">
        <v>13</v>
      </c>
      <c r="E69" s="70">
        <v>25</v>
      </c>
      <c r="F69" s="3">
        <v>12</v>
      </c>
      <c r="G69" s="3">
        <v>12</v>
      </c>
      <c r="H69" s="3"/>
      <c r="I69" s="3"/>
      <c r="J69" s="3"/>
    </row>
    <row r="70" spans="1:10" ht="16.5" customHeight="1" x14ac:dyDescent="0.25">
      <c r="A70" s="44">
        <v>2</v>
      </c>
      <c r="B70" s="71" t="s">
        <v>31</v>
      </c>
      <c r="C70" s="37" t="s">
        <v>32</v>
      </c>
      <c r="D70" s="72" t="s">
        <v>13</v>
      </c>
      <c r="E70" s="70">
        <v>25</v>
      </c>
      <c r="F70" s="28">
        <v>31</v>
      </c>
      <c r="G70" s="28">
        <v>19</v>
      </c>
      <c r="H70" s="2"/>
      <c r="I70" s="2"/>
      <c r="J70" s="2"/>
    </row>
    <row r="71" spans="1:10" ht="15.75" customHeight="1" x14ac:dyDescent="0.25">
      <c r="A71" s="44"/>
      <c r="B71" s="71"/>
      <c r="C71" s="37" t="s">
        <v>30</v>
      </c>
      <c r="D71" s="72" t="s">
        <v>15</v>
      </c>
      <c r="E71" s="70">
        <v>25</v>
      </c>
      <c r="F71" s="28">
        <v>2</v>
      </c>
      <c r="G71" s="28">
        <v>2</v>
      </c>
      <c r="H71" s="2"/>
      <c r="I71" s="2"/>
      <c r="J71" s="2"/>
    </row>
    <row r="72" spans="1:10" ht="30" customHeight="1" x14ac:dyDescent="0.25">
      <c r="A72" s="28">
        <v>3</v>
      </c>
      <c r="B72" s="69" t="s">
        <v>43</v>
      </c>
      <c r="C72" s="37" t="s">
        <v>30</v>
      </c>
      <c r="D72" s="72" t="s">
        <v>15</v>
      </c>
      <c r="E72" s="70">
        <v>25</v>
      </c>
      <c r="F72" s="28">
        <v>5</v>
      </c>
      <c r="G72" s="28">
        <v>2</v>
      </c>
      <c r="H72" s="2"/>
      <c r="I72" s="2"/>
      <c r="J72" s="2"/>
    </row>
    <row r="73" spans="1:10" ht="18" customHeight="1" x14ac:dyDescent="0.25">
      <c r="A73" s="54" t="s">
        <v>19</v>
      </c>
      <c r="B73" s="55"/>
      <c r="C73" s="3" t="s">
        <v>32</v>
      </c>
      <c r="D73" s="3" t="s">
        <v>13</v>
      </c>
      <c r="E73" s="27">
        <f>E69+E70</f>
        <v>50</v>
      </c>
      <c r="F73" s="27">
        <f>SUM(F69:F70)</f>
        <v>43</v>
      </c>
      <c r="G73" s="27">
        <f>SUM(G69:G70)</f>
        <v>31</v>
      </c>
      <c r="H73" s="27">
        <f t="shared" ref="H73:J74" si="12">SUM(H69:H71)</f>
        <v>0</v>
      </c>
      <c r="I73" s="27">
        <f t="shared" si="12"/>
        <v>0</v>
      </c>
      <c r="J73" s="27">
        <f t="shared" si="12"/>
        <v>0</v>
      </c>
    </row>
    <row r="74" spans="1:10" ht="16.5" customHeight="1" x14ac:dyDescent="0.25">
      <c r="A74" s="56"/>
      <c r="B74" s="57"/>
      <c r="C74" s="3" t="s">
        <v>30</v>
      </c>
      <c r="D74" s="3" t="s">
        <v>15</v>
      </c>
      <c r="E74" s="27">
        <f>E71+E72</f>
        <v>50</v>
      </c>
      <c r="F74" s="27">
        <f>SUM(F71:F72)</f>
        <v>7</v>
      </c>
      <c r="G74" s="27">
        <f>SUM(G71:G72)</f>
        <v>4</v>
      </c>
      <c r="H74" s="27">
        <f t="shared" si="12"/>
        <v>0</v>
      </c>
      <c r="I74" s="27">
        <f t="shared" si="12"/>
        <v>0</v>
      </c>
      <c r="J74" s="27">
        <f t="shared" si="12"/>
        <v>0</v>
      </c>
    </row>
    <row r="75" spans="1:10" ht="30" customHeight="1" x14ac:dyDescent="0.25">
      <c r="A75" s="68" t="s">
        <v>20</v>
      </c>
      <c r="B75" s="68"/>
      <c r="C75" s="68"/>
      <c r="D75" s="68"/>
      <c r="E75" s="68"/>
      <c r="F75" s="68"/>
      <c r="G75" s="68"/>
      <c r="H75" s="68"/>
      <c r="I75" s="68"/>
      <c r="J75" s="68"/>
    </row>
    <row r="76" spans="1:10" ht="30" customHeight="1" x14ac:dyDescent="0.25">
      <c r="A76" s="28">
        <v>1</v>
      </c>
      <c r="B76" s="69" t="s">
        <v>45</v>
      </c>
      <c r="C76" s="37" t="s">
        <v>32</v>
      </c>
      <c r="D76" s="72" t="s">
        <v>15</v>
      </c>
      <c r="E76" s="70">
        <v>25</v>
      </c>
      <c r="F76" s="28">
        <v>9</v>
      </c>
      <c r="G76" s="28">
        <v>7</v>
      </c>
      <c r="H76" s="2"/>
      <c r="I76" s="2"/>
      <c r="J76" s="2"/>
    </row>
    <row r="77" spans="1:10" ht="30" customHeight="1" x14ac:dyDescent="0.25">
      <c r="A77" s="28">
        <v>2</v>
      </c>
      <c r="B77" s="69" t="s">
        <v>33</v>
      </c>
      <c r="C77" s="37" t="s">
        <v>32</v>
      </c>
      <c r="D77" s="72" t="s">
        <v>13</v>
      </c>
      <c r="E77" s="70">
        <v>25</v>
      </c>
      <c r="F77" s="28">
        <v>21</v>
      </c>
      <c r="G77" s="28">
        <v>21</v>
      </c>
      <c r="H77" s="2"/>
      <c r="I77" s="2"/>
      <c r="J77" s="2"/>
    </row>
    <row r="78" spans="1:10" ht="30" customHeight="1" x14ac:dyDescent="0.25">
      <c r="A78" s="28">
        <v>3</v>
      </c>
      <c r="B78" s="69" t="s">
        <v>52</v>
      </c>
      <c r="C78" s="37" t="s">
        <v>32</v>
      </c>
      <c r="D78" s="72" t="s">
        <v>13</v>
      </c>
      <c r="E78" s="70">
        <v>25</v>
      </c>
      <c r="F78" s="28">
        <v>11</v>
      </c>
      <c r="G78" s="28">
        <v>8</v>
      </c>
      <c r="H78" s="2"/>
      <c r="I78" s="2"/>
      <c r="J78" s="2"/>
    </row>
    <row r="79" spans="1:10" ht="30" customHeight="1" x14ac:dyDescent="0.25">
      <c r="A79" s="28">
        <v>4</v>
      </c>
      <c r="B79" s="69" t="s">
        <v>24</v>
      </c>
      <c r="C79" s="37" t="s">
        <v>32</v>
      </c>
      <c r="D79" s="28" t="s">
        <v>15</v>
      </c>
      <c r="E79" s="70">
        <v>25</v>
      </c>
      <c r="F79" s="28">
        <v>16</v>
      </c>
      <c r="G79" s="28">
        <v>16</v>
      </c>
      <c r="H79" s="2"/>
      <c r="I79" s="2"/>
      <c r="J79" s="2"/>
    </row>
    <row r="80" spans="1:10" ht="30" customHeight="1" x14ac:dyDescent="0.25">
      <c r="A80" s="28">
        <v>5</v>
      </c>
      <c r="B80" s="69" t="s">
        <v>35</v>
      </c>
      <c r="C80" s="37" t="s">
        <v>32</v>
      </c>
      <c r="D80" s="72" t="s">
        <v>13</v>
      </c>
      <c r="E80" s="70">
        <v>25</v>
      </c>
      <c r="F80" s="28">
        <v>21</v>
      </c>
      <c r="G80" s="28">
        <v>21</v>
      </c>
      <c r="H80" s="2"/>
      <c r="I80" s="2"/>
      <c r="J80" s="2"/>
    </row>
    <row r="81" spans="1:10" ht="30" customHeight="1" x14ac:dyDescent="0.25">
      <c r="A81" s="65" t="s">
        <v>25</v>
      </c>
      <c r="B81" s="66"/>
      <c r="C81" s="3" t="s">
        <v>32</v>
      </c>
      <c r="D81" s="3" t="s">
        <v>46</v>
      </c>
      <c r="E81" s="27">
        <f t="shared" ref="E81:J81" si="13">SUM(E76:E80)</f>
        <v>125</v>
      </c>
      <c r="F81" s="27">
        <f t="shared" si="13"/>
        <v>78</v>
      </c>
      <c r="G81" s="27">
        <f t="shared" si="13"/>
        <v>73</v>
      </c>
      <c r="H81" s="27">
        <f t="shared" si="13"/>
        <v>0</v>
      </c>
      <c r="I81" s="27">
        <f t="shared" si="13"/>
        <v>0</v>
      </c>
      <c r="J81" s="27">
        <f t="shared" si="13"/>
        <v>0</v>
      </c>
    </row>
    <row r="82" spans="1:10" ht="30" customHeight="1" x14ac:dyDescent="0.25">
      <c r="A82" s="28">
        <v>1</v>
      </c>
      <c r="B82" s="69" t="s">
        <v>47</v>
      </c>
      <c r="C82" s="37" t="s">
        <v>32</v>
      </c>
      <c r="D82" s="72" t="s">
        <v>38</v>
      </c>
      <c r="E82" s="70">
        <v>15</v>
      </c>
      <c r="F82" s="28">
        <v>12</v>
      </c>
      <c r="G82" s="28">
        <v>10</v>
      </c>
      <c r="H82" s="2"/>
      <c r="I82" s="2"/>
      <c r="J82" s="2"/>
    </row>
    <row r="83" spans="1:10" ht="30" customHeight="1" x14ac:dyDescent="0.25">
      <c r="A83" s="28">
        <v>2</v>
      </c>
      <c r="B83" s="69" t="s">
        <v>48</v>
      </c>
      <c r="C83" s="37" t="s">
        <v>32</v>
      </c>
      <c r="D83" s="72" t="s">
        <v>38</v>
      </c>
      <c r="E83" s="70">
        <v>15</v>
      </c>
      <c r="F83" s="28">
        <v>17</v>
      </c>
      <c r="G83" s="28">
        <v>16</v>
      </c>
      <c r="H83" s="2"/>
      <c r="I83" s="2"/>
      <c r="J83" s="2"/>
    </row>
    <row r="84" spans="1:10" ht="30" customHeight="1" x14ac:dyDescent="0.25">
      <c r="A84" s="28">
        <v>3</v>
      </c>
      <c r="B84" s="69" t="s">
        <v>49</v>
      </c>
      <c r="C84" s="37" t="s">
        <v>32</v>
      </c>
      <c r="D84" s="72" t="s">
        <v>38</v>
      </c>
      <c r="E84" s="70">
        <v>15</v>
      </c>
      <c r="F84" s="28">
        <v>7</v>
      </c>
      <c r="G84" s="28">
        <v>6</v>
      </c>
      <c r="H84" s="2"/>
      <c r="I84" s="2"/>
      <c r="J84" s="2"/>
    </row>
    <row r="85" spans="1:10" ht="30" customHeight="1" x14ac:dyDescent="0.25">
      <c r="A85" s="65" t="s">
        <v>39</v>
      </c>
      <c r="B85" s="66"/>
      <c r="C85" s="3" t="s">
        <v>32</v>
      </c>
      <c r="D85" s="3"/>
      <c r="E85" s="27">
        <f t="shared" ref="E85:J85" si="14">SUM(E82:E84)</f>
        <v>45</v>
      </c>
      <c r="F85" s="27">
        <f t="shared" si="14"/>
        <v>36</v>
      </c>
      <c r="G85" s="27">
        <f t="shared" si="14"/>
        <v>32</v>
      </c>
      <c r="H85" s="27">
        <f t="shared" si="14"/>
        <v>0</v>
      </c>
      <c r="I85" s="27">
        <f t="shared" si="14"/>
        <v>0</v>
      </c>
      <c r="J85" s="27">
        <f t="shared" si="14"/>
        <v>0</v>
      </c>
    </row>
    <row r="86" spans="1:10" ht="30" customHeight="1" x14ac:dyDescent="0.25">
      <c r="A86" s="65" t="s">
        <v>50</v>
      </c>
      <c r="B86" s="66"/>
      <c r="C86" s="3"/>
      <c r="D86" s="3"/>
      <c r="E86" s="27">
        <f>E74+E81+E85+E73</f>
        <v>270</v>
      </c>
      <c r="F86" s="27">
        <f>F73+F74+F81+F85</f>
        <v>164</v>
      </c>
      <c r="G86" s="27">
        <f>G73+G74+G81+G85</f>
        <v>140</v>
      </c>
      <c r="H86" s="27">
        <f>H74+H81+H85</f>
        <v>0</v>
      </c>
      <c r="I86" s="27">
        <f>I74+I81+I85</f>
        <v>0</v>
      </c>
      <c r="J86" s="27">
        <f>J74+J81+J85</f>
        <v>0</v>
      </c>
    </row>
    <row r="87" spans="1:10" ht="30" customHeight="1" x14ac:dyDescent="0.25">
      <c r="A87" s="74" t="s">
        <v>62</v>
      </c>
      <c r="B87" s="75"/>
      <c r="C87" s="75"/>
      <c r="D87" s="75"/>
      <c r="E87" s="75"/>
      <c r="F87" s="75"/>
      <c r="G87" s="75"/>
      <c r="H87" s="75"/>
      <c r="I87" s="75"/>
      <c r="J87" s="76"/>
    </row>
    <row r="88" spans="1:10" ht="30" customHeight="1" x14ac:dyDescent="0.25">
      <c r="A88" s="68" t="s">
        <v>12</v>
      </c>
      <c r="B88" s="68"/>
      <c r="C88" s="68"/>
      <c r="D88" s="68"/>
      <c r="E88" s="68"/>
      <c r="F88" s="68"/>
      <c r="G88" s="68"/>
      <c r="H88" s="68"/>
      <c r="I88" s="68"/>
      <c r="J88" s="68"/>
    </row>
    <row r="89" spans="1:10" ht="30" customHeight="1" x14ac:dyDescent="0.25">
      <c r="A89" s="28">
        <v>1</v>
      </c>
      <c r="B89" s="69" t="s">
        <v>68</v>
      </c>
      <c r="C89" s="37" t="s">
        <v>32</v>
      </c>
      <c r="D89" s="72" t="s">
        <v>13</v>
      </c>
      <c r="E89" s="70">
        <v>25</v>
      </c>
      <c r="F89" s="28">
        <v>20</v>
      </c>
      <c r="G89" s="28">
        <v>17</v>
      </c>
      <c r="H89" s="28">
        <v>0</v>
      </c>
      <c r="I89" s="28">
        <v>0</v>
      </c>
      <c r="J89" s="28">
        <v>0</v>
      </c>
    </row>
    <row r="90" spans="1:10" ht="30" customHeight="1" x14ac:dyDescent="0.25">
      <c r="A90" s="28">
        <v>2</v>
      </c>
      <c r="B90" s="69" t="s">
        <v>67</v>
      </c>
      <c r="C90" s="37" t="s">
        <v>30</v>
      </c>
      <c r="D90" s="72" t="s">
        <v>15</v>
      </c>
      <c r="E90" s="70">
        <v>25</v>
      </c>
      <c r="F90" s="28">
        <v>3</v>
      </c>
      <c r="G90" s="28">
        <v>1</v>
      </c>
      <c r="H90" s="28">
        <v>0</v>
      </c>
      <c r="I90" s="28">
        <v>0</v>
      </c>
      <c r="J90" s="28">
        <v>0</v>
      </c>
    </row>
    <row r="91" spans="1:10" ht="20.25" customHeight="1" x14ac:dyDescent="0.25">
      <c r="A91" s="54" t="s">
        <v>19</v>
      </c>
      <c r="B91" s="55"/>
      <c r="C91" s="3" t="s">
        <v>32</v>
      </c>
      <c r="D91" s="3" t="s">
        <v>13</v>
      </c>
      <c r="E91" s="27">
        <f>E89</f>
        <v>25</v>
      </c>
      <c r="F91" s="27">
        <f>SUM(F88:F89)</f>
        <v>20</v>
      </c>
      <c r="G91" s="27">
        <f>SUM(G88:G89)</f>
        <v>17</v>
      </c>
      <c r="H91" s="27">
        <f>SUM(H88:H89)</f>
        <v>0</v>
      </c>
      <c r="I91" s="27">
        <f>SUM(I88:I89)</f>
        <v>0</v>
      </c>
      <c r="J91" s="27">
        <f>SUM(J88:J89)</f>
        <v>0</v>
      </c>
    </row>
    <row r="92" spans="1:10" ht="20.25" customHeight="1" x14ac:dyDescent="0.25">
      <c r="A92" s="56"/>
      <c r="B92" s="57"/>
      <c r="C92" s="3" t="s">
        <v>30</v>
      </c>
      <c r="D92" s="3" t="s">
        <v>15</v>
      </c>
      <c r="E92" s="27">
        <f>E90</f>
        <v>25</v>
      </c>
      <c r="F92" s="27">
        <f>F90</f>
        <v>3</v>
      </c>
      <c r="G92" s="27">
        <v>1</v>
      </c>
      <c r="H92" s="27">
        <f>SUM(H89:H90)</f>
        <v>0</v>
      </c>
      <c r="I92" s="27">
        <f>SUM(I89:I90)</f>
        <v>0</v>
      </c>
      <c r="J92" s="27">
        <f>SUM(J89:J90)</f>
        <v>0</v>
      </c>
    </row>
    <row r="93" spans="1:10" ht="30" customHeight="1" x14ac:dyDescent="0.25">
      <c r="A93" s="68" t="s">
        <v>20</v>
      </c>
      <c r="B93" s="68"/>
      <c r="C93" s="68"/>
      <c r="D93" s="68"/>
      <c r="E93" s="68"/>
      <c r="F93" s="68"/>
      <c r="G93" s="68"/>
      <c r="H93" s="68"/>
      <c r="I93" s="68"/>
      <c r="J93" s="68"/>
    </row>
    <row r="94" spans="1:10" ht="30" customHeight="1" x14ac:dyDescent="0.25">
      <c r="A94" s="28">
        <v>1</v>
      </c>
      <c r="B94" s="69" t="s">
        <v>63</v>
      </c>
      <c r="C94" s="37" t="s">
        <v>32</v>
      </c>
      <c r="D94" s="72" t="s">
        <v>13</v>
      </c>
      <c r="E94" s="70">
        <v>25</v>
      </c>
      <c r="F94" s="28">
        <v>10</v>
      </c>
      <c r="G94" s="28">
        <v>10</v>
      </c>
      <c r="H94" s="2">
        <v>0</v>
      </c>
      <c r="I94" s="2">
        <v>0</v>
      </c>
      <c r="J94" s="2">
        <v>0</v>
      </c>
    </row>
    <row r="95" spans="1:10" ht="30" customHeight="1" x14ac:dyDescent="0.25">
      <c r="A95" s="28">
        <v>2</v>
      </c>
      <c r="B95" s="69" t="s">
        <v>64</v>
      </c>
      <c r="C95" s="37" t="s">
        <v>32</v>
      </c>
      <c r="D95" s="72" t="s">
        <v>13</v>
      </c>
      <c r="E95" s="70">
        <v>25</v>
      </c>
      <c r="F95" s="28">
        <v>11</v>
      </c>
      <c r="G95" s="28">
        <v>11</v>
      </c>
      <c r="H95" s="2">
        <v>0</v>
      </c>
      <c r="I95" s="2">
        <v>0</v>
      </c>
      <c r="J95" s="2">
        <v>0</v>
      </c>
    </row>
    <row r="96" spans="1:10" ht="30" customHeight="1" x14ac:dyDescent="0.25">
      <c r="A96" s="28">
        <v>3</v>
      </c>
      <c r="B96" s="69" t="s">
        <v>24</v>
      </c>
      <c r="C96" s="37" t="s">
        <v>32</v>
      </c>
      <c r="D96" s="72" t="s">
        <v>13</v>
      </c>
      <c r="E96" s="70">
        <v>25</v>
      </c>
      <c r="F96" s="28">
        <v>10</v>
      </c>
      <c r="G96" s="28">
        <v>7</v>
      </c>
      <c r="H96" s="2">
        <v>0</v>
      </c>
      <c r="I96" s="28">
        <v>0</v>
      </c>
      <c r="J96" s="28">
        <v>0</v>
      </c>
    </row>
    <row r="97" spans="1:16" ht="30" customHeight="1" x14ac:dyDescent="0.25">
      <c r="A97" s="28">
        <v>4</v>
      </c>
      <c r="B97" s="69" t="s">
        <v>35</v>
      </c>
      <c r="C97" s="37" t="s">
        <v>32</v>
      </c>
      <c r="D97" s="28" t="s">
        <v>13</v>
      </c>
      <c r="E97" s="70">
        <v>25</v>
      </c>
      <c r="F97" s="28">
        <v>7</v>
      </c>
      <c r="G97" s="28">
        <v>7</v>
      </c>
      <c r="H97" s="2">
        <v>0</v>
      </c>
      <c r="I97" s="2">
        <v>0</v>
      </c>
      <c r="J97" s="2">
        <v>0</v>
      </c>
    </row>
    <row r="98" spans="1:16" ht="30" customHeight="1" x14ac:dyDescent="0.25">
      <c r="A98" s="65" t="s">
        <v>25</v>
      </c>
      <c r="B98" s="66"/>
      <c r="C98" s="3" t="s">
        <v>32</v>
      </c>
      <c r="D98" s="3" t="s">
        <v>65</v>
      </c>
      <c r="E98" s="27">
        <f t="shared" ref="E98:J98" si="15">SUM(E94:E97)</f>
        <v>100</v>
      </c>
      <c r="F98" s="27">
        <f t="shared" si="15"/>
        <v>38</v>
      </c>
      <c r="G98" s="27">
        <f t="shared" si="15"/>
        <v>35</v>
      </c>
      <c r="H98" s="27">
        <f t="shared" si="15"/>
        <v>0</v>
      </c>
      <c r="I98" s="27">
        <f t="shared" si="15"/>
        <v>0</v>
      </c>
      <c r="J98" s="27">
        <f t="shared" si="15"/>
        <v>0</v>
      </c>
    </row>
    <row r="99" spans="1:16" ht="37.5" customHeight="1" x14ac:dyDescent="0.25">
      <c r="A99" s="28">
        <v>1</v>
      </c>
      <c r="B99" s="69" t="s">
        <v>37</v>
      </c>
      <c r="C99" s="37" t="s">
        <v>32</v>
      </c>
      <c r="D99" s="72" t="s">
        <v>38</v>
      </c>
      <c r="E99" s="70">
        <v>15</v>
      </c>
      <c r="F99" s="28">
        <v>12</v>
      </c>
      <c r="G99" s="28">
        <v>12</v>
      </c>
      <c r="H99" s="2"/>
      <c r="I99" s="2">
        <v>2</v>
      </c>
      <c r="J99" s="2">
        <v>2</v>
      </c>
    </row>
    <row r="100" spans="1:16" ht="30" customHeight="1" x14ac:dyDescent="0.25">
      <c r="A100" s="28">
        <v>2</v>
      </c>
      <c r="B100" s="69" t="s">
        <v>69</v>
      </c>
      <c r="C100" s="37" t="s">
        <v>32</v>
      </c>
      <c r="D100" s="72" t="s">
        <v>38</v>
      </c>
      <c r="E100" s="70">
        <v>15</v>
      </c>
      <c r="F100" s="28">
        <v>11</v>
      </c>
      <c r="G100" s="28">
        <v>10</v>
      </c>
      <c r="H100" s="2">
        <v>0</v>
      </c>
      <c r="I100" s="2">
        <v>0</v>
      </c>
      <c r="J100" s="2">
        <v>0</v>
      </c>
    </row>
    <row r="101" spans="1:16" ht="30" customHeight="1" x14ac:dyDescent="0.25">
      <c r="A101" s="65" t="s">
        <v>39</v>
      </c>
      <c r="B101" s="66"/>
      <c r="C101" s="3" t="s">
        <v>32</v>
      </c>
      <c r="D101" s="3"/>
      <c r="E101" s="27">
        <f t="shared" ref="E101:J101" si="16">SUM(E99:E100)</f>
        <v>30</v>
      </c>
      <c r="F101" s="27">
        <f t="shared" si="16"/>
        <v>23</v>
      </c>
      <c r="G101" s="27">
        <f t="shared" si="16"/>
        <v>22</v>
      </c>
      <c r="H101" s="27">
        <f t="shared" si="16"/>
        <v>0</v>
      </c>
      <c r="I101" s="27">
        <f t="shared" si="16"/>
        <v>2</v>
      </c>
      <c r="J101" s="27">
        <f t="shared" si="16"/>
        <v>2</v>
      </c>
    </row>
    <row r="102" spans="1:16" ht="30" customHeight="1" x14ac:dyDescent="0.25">
      <c r="A102" s="65" t="s">
        <v>57</v>
      </c>
      <c r="B102" s="66"/>
      <c r="C102" s="3"/>
      <c r="D102" s="3"/>
      <c r="E102" s="27">
        <f>E92+E98+E101+E91</f>
        <v>180</v>
      </c>
      <c r="F102" s="27">
        <f>F92+F98+F101+F91</f>
        <v>84</v>
      </c>
      <c r="G102" s="27">
        <f>G92+G98+G101+G91</f>
        <v>75</v>
      </c>
      <c r="H102" s="27">
        <f>H92+H98+H101</f>
        <v>0</v>
      </c>
      <c r="I102" s="27">
        <f>I92+I98+I101</f>
        <v>2</v>
      </c>
      <c r="J102" s="27">
        <f>J92+J98+J101</f>
        <v>2</v>
      </c>
    </row>
    <row r="103" spans="1:16" ht="30" customHeight="1" x14ac:dyDescent="0.25">
      <c r="A103" s="65" t="s">
        <v>56</v>
      </c>
      <c r="B103" s="66"/>
      <c r="C103" s="3" t="s">
        <v>32</v>
      </c>
      <c r="D103" s="3" t="s">
        <v>53</v>
      </c>
      <c r="E103" s="27">
        <f>E98+E25+E36+E50+E65+E81</f>
        <v>550</v>
      </c>
      <c r="F103" s="27">
        <f>F98+F25+F36+F50+F65+F81</f>
        <v>351</v>
      </c>
      <c r="G103" s="27">
        <f t="shared" ref="G103:J103" si="17">G98+G25+G36+G50+G65+G81</f>
        <v>327</v>
      </c>
      <c r="H103" s="27">
        <f t="shared" si="17"/>
        <v>0</v>
      </c>
      <c r="I103" s="27">
        <f t="shared" si="17"/>
        <v>0</v>
      </c>
      <c r="J103" s="27">
        <f t="shared" si="17"/>
        <v>0</v>
      </c>
    </row>
    <row r="104" spans="1:16" ht="30" customHeight="1" x14ac:dyDescent="0.25">
      <c r="A104" s="54" t="s">
        <v>54</v>
      </c>
      <c r="B104" s="55"/>
      <c r="C104" s="3" t="s">
        <v>32</v>
      </c>
      <c r="D104" s="3" t="s">
        <v>13</v>
      </c>
      <c r="E104" s="27">
        <f>E15+E32+E43+E60+E73+E91</f>
        <v>400</v>
      </c>
      <c r="F104" s="27">
        <f>F15+F32+F43+F60+F73+F91</f>
        <v>306</v>
      </c>
      <c r="G104" s="27">
        <f t="shared" ref="G104:J104" si="18">G15+G32+G43+G60+G73+G91</f>
        <v>268</v>
      </c>
      <c r="H104" s="27">
        <f t="shared" si="18"/>
        <v>0</v>
      </c>
      <c r="I104" s="27">
        <f t="shared" si="18"/>
        <v>0</v>
      </c>
      <c r="J104" s="27">
        <f t="shared" si="18"/>
        <v>0</v>
      </c>
    </row>
    <row r="105" spans="1:16" x14ac:dyDescent="0.25">
      <c r="A105" s="56"/>
      <c r="B105" s="57"/>
      <c r="C105" s="3" t="s">
        <v>30</v>
      </c>
      <c r="D105" s="3" t="s">
        <v>15</v>
      </c>
      <c r="E105" s="27">
        <f>E16+E44+E74+E92</f>
        <v>175</v>
      </c>
      <c r="F105" s="27">
        <f>F16+F44+F74+F92</f>
        <v>67</v>
      </c>
      <c r="G105" s="27">
        <f t="shared" ref="G105:J105" si="19">G16+G44+G74+G92</f>
        <v>60</v>
      </c>
      <c r="H105" s="27">
        <f t="shared" si="19"/>
        <v>0</v>
      </c>
      <c r="I105" s="27">
        <f t="shared" si="19"/>
        <v>0</v>
      </c>
      <c r="J105" s="27">
        <f t="shared" si="19"/>
        <v>0</v>
      </c>
      <c r="K105" s="6" t="e">
        <f>F34+F35+#REF!</f>
        <v>#REF!</v>
      </c>
      <c r="L105" s="6" t="e">
        <f>G34+G35+#REF!</f>
        <v>#REF!</v>
      </c>
      <c r="M105" s="7"/>
      <c r="N105" s="7"/>
      <c r="O105" s="7"/>
      <c r="P105" s="7"/>
    </row>
    <row r="106" spans="1:16" ht="23.25" customHeight="1" x14ac:dyDescent="0.25">
      <c r="A106" s="47" t="s">
        <v>55</v>
      </c>
      <c r="B106" s="49"/>
      <c r="C106" s="22"/>
      <c r="D106" s="16"/>
      <c r="E106" s="27">
        <f>E53+E85+E101</f>
        <v>115</v>
      </c>
      <c r="F106" s="27">
        <f>F53+F85+F101</f>
        <v>89</v>
      </c>
      <c r="G106" s="27">
        <f t="shared" ref="G106:J106" si="20">G53+G85+G101</f>
        <v>84</v>
      </c>
      <c r="H106" s="27">
        <f t="shared" si="20"/>
        <v>0</v>
      </c>
      <c r="I106" s="27">
        <f t="shared" si="20"/>
        <v>2</v>
      </c>
      <c r="J106" s="27">
        <f t="shared" si="20"/>
        <v>2</v>
      </c>
    </row>
    <row r="107" spans="1:16" ht="24" customHeight="1" x14ac:dyDescent="0.25">
      <c r="A107" s="65" t="s">
        <v>51</v>
      </c>
      <c r="B107" s="66"/>
      <c r="C107" s="22"/>
      <c r="D107" s="16"/>
      <c r="E107" s="27">
        <f>E103+E104+E105+E106</f>
        <v>1240</v>
      </c>
      <c r="F107" s="27">
        <f>F103+F104+F105+F106</f>
        <v>813</v>
      </c>
      <c r="G107" s="27">
        <f t="shared" ref="G107:J107" si="21">G103+G104+G105+G106</f>
        <v>739</v>
      </c>
      <c r="H107" s="27">
        <f t="shared" si="21"/>
        <v>0</v>
      </c>
      <c r="I107" s="27">
        <f t="shared" si="21"/>
        <v>2</v>
      </c>
      <c r="J107" s="27">
        <f t="shared" si="21"/>
        <v>2</v>
      </c>
    </row>
    <row r="108" spans="1:16" x14ac:dyDescent="0.25">
      <c r="E108" s="15"/>
    </row>
  </sheetData>
  <mergeCells count="81">
    <mergeCell ref="A60:B60"/>
    <mergeCell ref="A67:J67"/>
    <mergeCell ref="A106:B106"/>
    <mergeCell ref="A107:B107"/>
    <mergeCell ref="A98:B98"/>
    <mergeCell ref="A91:B92"/>
    <mergeCell ref="A65:B65"/>
    <mergeCell ref="A66:B66"/>
    <mergeCell ref="A104:B105"/>
    <mergeCell ref="A101:B101"/>
    <mergeCell ref="A102:B102"/>
    <mergeCell ref="A75:J75"/>
    <mergeCell ref="A88:J88"/>
    <mergeCell ref="A93:J93"/>
    <mergeCell ref="A103:B103"/>
    <mergeCell ref="A87:J87"/>
    <mergeCell ref="A54:B54"/>
    <mergeCell ref="A27:J27"/>
    <mergeCell ref="A28:J28"/>
    <mergeCell ref="A33:J33"/>
    <mergeCell ref="A38:J38"/>
    <mergeCell ref="A39:J39"/>
    <mergeCell ref="A81:B81"/>
    <mergeCell ref="A85:B85"/>
    <mergeCell ref="A86:B86"/>
    <mergeCell ref="A41:A42"/>
    <mergeCell ref="B41:B42"/>
    <mergeCell ref="A45:J45"/>
    <mergeCell ref="A55:J55"/>
    <mergeCell ref="A56:J56"/>
    <mergeCell ref="A61:J61"/>
    <mergeCell ref="A68:J68"/>
    <mergeCell ref="A70:A71"/>
    <mergeCell ref="B70:B71"/>
    <mergeCell ref="A73:B74"/>
    <mergeCell ref="A43:B44"/>
    <mergeCell ref="A50:B50"/>
    <mergeCell ref="A53:B5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M20:M21"/>
    <mergeCell ref="N20:N21"/>
    <mergeCell ref="A18:A19"/>
    <mergeCell ref="B18:B19"/>
    <mergeCell ref="H18:H19"/>
    <mergeCell ref="I18:I19"/>
    <mergeCell ref="J18:J19"/>
    <mergeCell ref="A6:J6"/>
    <mergeCell ref="A10:A11"/>
    <mergeCell ref="B10:B11"/>
    <mergeCell ref="A12:A13"/>
    <mergeCell ref="B12:B13"/>
    <mergeCell ref="A15:B16"/>
    <mergeCell ref="A17:J17"/>
    <mergeCell ref="C18:C19"/>
    <mergeCell ref="D18:D19"/>
    <mergeCell ref="E18:E19"/>
    <mergeCell ref="F18:F19"/>
    <mergeCell ref="G18:G19"/>
    <mergeCell ref="A1:J1"/>
    <mergeCell ref="A2:J2"/>
    <mergeCell ref="A3:A5"/>
    <mergeCell ref="B3:B5"/>
    <mergeCell ref="C3:C5"/>
    <mergeCell ref="D3:D5"/>
    <mergeCell ref="E3:G3"/>
    <mergeCell ref="H3:J3"/>
    <mergeCell ref="E4:E5"/>
    <mergeCell ref="F4:G4"/>
    <mergeCell ref="H4:H5"/>
    <mergeCell ref="I4:J4"/>
  </mergeCells>
  <pageMargins left="0.118055555555556" right="0.118055555555556" top="0.118055555555556" bottom="0.15763888888888899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CFO</dc:creator>
  <cp:lastModifiedBy>User</cp:lastModifiedBy>
  <dcterms:created xsi:type="dcterms:W3CDTF">2026-07-24T05:06:25Z</dcterms:created>
  <dcterms:modified xsi:type="dcterms:W3CDTF">2026-08-14T12:54:07Z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2016-06-03T12:19:16Z</dcterms:created>
  <dc:creator>Admin</dc:creator>
  <dc:description/>
  <dc:language>en-US</dc:language>
  <cp:lastModifiedBy>User</cp:lastModifiedBy>
  <cp:lastPrinted>2023-08-19T08:54:59Z</cp:lastPrinted>
  <dcterms:modified xsi:type="dcterms:W3CDTF">2025-06-08T14:01:09Z</dcterms:modified>
  <cp:revision>0</cp:revision>
  <dc:subject/>
  <dc:title/>
</cp:coreProperties>
</file>